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на сентябрь,октябр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<sst xmlns="http://schemas.openxmlformats.org/spreadsheetml/2006/main" count="836" uniqueCount="369">
  <si>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</si>
  <si>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</si>
  <si>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</si>
  <si>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</si>
  <si>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</si>
  <si>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</si>
  <si>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</si>
  <si>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</si>
  <si>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</si>
  <si>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</si>
  <si>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</si>
  <si>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</si>
  <si>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</si>
  <si>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</si>
  <si>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</si>
  <si>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</si>
  <si>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</si>
  <si>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</si>
  <si>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</si>
  <si>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</si>
  <si>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</si>
  <si>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</si>
  <si>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</si>
  <si>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</si>
  <si>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</si>
  <si>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</si>
  <si>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</si>
  <si>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</si>
  <si>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</si>
  <si>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</si>
  <si>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</si>
  <si>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</si>
  <si>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</si>
  <si>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</si>
  <si>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</si>
  <si>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</si>
  <si>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</si>
  <si>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</si>
  <si>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</si>
  <si>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</si>
  <si>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</si>
  <si>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</si>
  <si>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</si>
  <si>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</si>
  <si>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</si>
  <si>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</si>
  <si>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</si>
  <si>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</si>
  <si>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</si>
  <si>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</si>
  <si>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</si>
  <si>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</si>
  <si>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</si>
  <si>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</si>
  <si>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</si>
  <si>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</si>
  <si>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</si>
  <si>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</si>
  <si>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</si>
  <si>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</si>
  <si>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</si>
  <si>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</si>
  <si>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</si>
  <si>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</si>
  <si>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</si>
  <si>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</si>
  <si>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</si>
  <si>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</si>
  <si>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</si>
  <si>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</si>
  <si>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Борщ с капустой и картофелем на курином бульоне</t>
  </si>
  <si>
    <t>Соус сметанный</t>
  </si>
  <si>
    <t>Каша жидкая манная</t>
  </si>
  <si>
    <t>261/354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</si>
  <si>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</si>
  <si>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</si>
  <si>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</si>
  <si>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</si>
  <si>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</si>
  <si>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</si>
  <si>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</si>
  <si>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</si>
  <si>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</si>
  <si>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</si>
  <si>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</si>
  <si>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</si>
  <si>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</si>
  <si>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</si>
  <si>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</si>
  <si>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</si>
  <si>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</si>
  <si>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</si>
  <si>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</si>
  <si>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</si>
  <si>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</si>
  <si>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</si>
  <si>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</si>
  <si>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</si>
  <si>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</si>
  <si>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</si>
  <si>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</si>
  <si>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</si>
  <si>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</si>
  <si>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Салат из моркови и яблок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</si>
  <si>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</si>
  <si>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</si>
  <si>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</si>
  <si>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</si>
  <si>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</si>
  <si>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</si>
  <si>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</si>
  <si>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</si>
  <si>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</si>
  <si>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</si>
  <si>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</si>
  <si>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</si>
  <si>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</si>
  <si>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</si>
  <si>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</si>
  <si>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</si>
  <si>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</si>
  <si>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</si>
  <si>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</si>
  <si>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</si>
  <si>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</si>
  <si>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</si>
  <si>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</si>
  <si>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</si>
  <si>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</si>
  <si>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</si>
  <si>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</si>
  <si>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</si>
  <si>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</si>
  <si>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</si>
  <si>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</si>
  <si>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</si>
  <si>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</si>
  <si>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</si>
  <si>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</si>
  <si>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</si>
  <si>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</si>
  <si>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</si>
  <si>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</si>
  <si>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</si>
  <si>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</si>
  <si>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лук репчатый</t>
  </si>
  <si>
    <t xml:space="preserve"> - свекла с 1января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</si>
  <si>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</si>
  <si>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</si>
  <si>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</si>
  <si>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</si>
  <si>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</si>
  <si>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</si>
  <si>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</si>
  <si>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</si>
  <si>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</si>
  <si>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</si>
  <si>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</si>
  <si>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</si>
  <si>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</si>
  <si>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</si>
  <si>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</si>
  <si>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</si>
  <si>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</si>
  <si>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</si>
  <si>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</si>
  <si>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</si>
  <si>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</si>
  <si>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</si>
  <si>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</si>
  <si>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</si>
  <si>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</si>
  <si>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</si>
  <si>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</si>
  <si>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</si>
  <si>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</si>
  <si>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</si>
  <si>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137/348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</si>
  <si>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</si>
  <si>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</si>
  <si>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</si>
  <si>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</si>
  <si>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</si>
  <si>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</si>
  <si>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</si>
  <si>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</si>
  <si>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</si>
  <si>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</si>
  <si>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</si>
  <si>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</si>
  <si>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</si>
  <si>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</si>
  <si>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</si>
  <si>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</si>
  <si>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</si>
  <si>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</si>
  <si>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</si>
  <si>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Фрукты (яблоко 15.1.1/7)</t>
  </si>
  <si>
    <t>82/72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</si>
  <si>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</si>
  <si>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</si>
  <si>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</si>
  <si>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</si>
  <si>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ржаной (10.3.1)</t>
  </si>
  <si>
    <t>Хлеб пшеничный (10.4.1/1)</t>
  </si>
  <si>
    <t>Пюре картофельное (8.4.1)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</si>
  <si>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</si>
  <si>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</si>
  <si>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</si>
  <si>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</si>
  <si>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</si>
  <si>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</si>
  <si>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</si>
  <si>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</si>
  <si>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</si>
  <si>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</si>
  <si>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</si>
  <si>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</si>
  <si>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</si>
  <si>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</si>
  <si>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</si>
  <si>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свекла с 1 сентября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</si>
  <si>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</si>
  <si>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</si>
  <si>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</si>
  <si>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</si>
  <si>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</si>
  <si>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</si>
  <si>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</si>
  <si>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</si>
  <si>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</si>
  <si>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</si>
  <si>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</si>
  <si>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</si>
  <si>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</si>
  <si>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</si>
  <si>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</si>
  <si>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</si>
  <si>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</si>
  <si>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</si>
  <si>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</si>
  <si>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</si>
  <si>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</si>
  <si>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</si>
  <si>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</si>
  <si>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</si>
  <si>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</si>
  <si>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</si>
  <si>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</si>
  <si>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</si>
  <si>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Суп картофельный на курином бульоне</t>
  </si>
  <si>
    <t>Кисель из черной смородины (6.22.1)</t>
  </si>
  <si>
    <t>Хлеб ржаной (10.3.1/1)</t>
  </si>
  <si>
    <t>Полоска песочная (10.15.1)</t>
  </si>
  <si>
    <t>Салат из моркови и яблок (12.25.1)</t>
  </si>
  <si>
    <t>Вареники ленивые с маслом (11.4.1)</t>
  </si>
  <si>
    <t>Соус черносмородиновый (4.14.1)</t>
  </si>
  <si>
    <t>Батон (10.30.1)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</si>
  <si>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</si>
  <si>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</si>
  <si>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</si>
  <si>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</si>
  <si>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</si>
  <si>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</si>
  <si>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</si>
  <si>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</si>
  <si>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Жаркое по - домашнему (1.3.1/2)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</si>
  <si>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</si>
  <si>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</si>
  <si>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</si>
  <si>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</si>
  <si>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</si>
  <si>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</si>
  <si>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</si>
  <si>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</si>
  <si>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</si>
  <si>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</si>
  <si>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</si>
  <si>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</si>
  <si>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</si>
  <si>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</si>
  <si>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</si>
  <si>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</si>
  <si>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</si>
  <si>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</si>
  <si>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</si>
  <si>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</si>
  <si>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</si>
  <si>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60/36</t>
  </si>
  <si>
    <t>Сок яблочный (14.1.1/2)</t>
  </si>
  <si>
    <t>Соус молочный (сладкий) (4.13.1)</t>
  </si>
  <si>
    <t>Пряник (10.17.1/2)</t>
  </si>
  <si>
    <t>Напиток витаминизированный (6.11.1)</t>
  </si>
  <si>
    <t>Фрукты (груша 15.2.1/5)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</si>
  <si>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</si>
  <si>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</si>
  <si>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</si>
  <si>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</si>
  <si>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Фрукты (банан 15.3.1/4)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</si>
  <si>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</si>
  <si>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</si>
  <si>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</si>
  <si>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</si>
  <si>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</si>
  <si>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(на весь день)</t>
  </si>
  <si>
    <t>Макаронные изделия отварные с маслом</t>
  </si>
  <si>
    <t>Каша жидкая пшённая</t>
  </si>
  <si>
    <t>Омлет натуральный</t>
  </si>
  <si>
    <t>Котлеты рыбные любительские с маслом сливочным</t>
  </si>
  <si>
    <t xml:space="preserve"> - укроп</t>
  </si>
  <si>
    <t>Укроп на весь день (16.3.1/4)</t>
  </si>
  <si>
    <t>Каша жидкая пшенная (7.6.1)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</si>
  <si>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</si>
  <si>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</si>
  <si>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</si>
  <si>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</si>
  <si>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>Фрукты апельсин (15.5.1/2)</t>
  </si>
  <si>
    <t>114/76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</si>
  <si>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</si>
  <si>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 xml:space="preserve">День 3 </t>
  </si>
  <si>
    <t>Фрикадельки из птицы (3.6.1)</t>
  </si>
  <si>
    <t>Капуста тушеная (8.6.1/9)</t>
  </si>
  <si>
    <t>Йогурт питьевой (6.18.1/4)</t>
  </si>
  <si>
    <t>Снежок (6.12.1/2)</t>
  </si>
  <si>
    <t>Кефир (6.10.1/4)</t>
  </si>
  <si>
    <t>Запеканка из печени с рисом (1.18.1)</t>
  </si>
  <si>
    <t>Ларшевник с творогом (11.15.1)</t>
  </si>
  <si>
    <t>Омлет натуральный (9.1.1/4)</t>
  </si>
  <si>
    <t>Яйцо вареное (9.5.1/1)</t>
  </si>
  <si>
    <t>1шт.</t>
  </si>
  <si>
    <t>Фрикадельки из птицы</t>
  </si>
  <si>
    <t>Лапшевник из творога</t>
  </si>
  <si>
    <t>Яйцо вареное</t>
  </si>
  <si>
    <t>ЛЕТО 2021 (июль, август)</t>
  </si>
  <si>
    <t>Субпродукты (печень, язык, сердце) мороженные</t>
  </si>
  <si>
    <r>
      <t>САД (</t>
    </r>
    <r>
      <rPr>
        <b/>
        <sz val="14"/>
        <rFont val="Times New Roman"/>
        <family val="1"/>
      </rPr>
      <t>2021г сентябрь, октябрь)</t>
    </r>
  </si>
  <si>
    <t xml:space="preserve">День 6 </t>
  </si>
  <si>
    <t xml:space="preserve">День 7 </t>
  </si>
  <si>
    <t>Итого за десять дней (сентябрь, октябрь)</t>
  </si>
  <si>
    <t>Винегрет овощной 12.37.1</t>
  </si>
  <si>
    <t>Салат овощной из свеклы с яблоками (12.56.1)</t>
  </si>
  <si>
    <t>Макаронные изделия отварные с маслом (8.25.1/1)</t>
  </si>
  <si>
    <t>Какао с молоком (6.2.1/1)</t>
  </si>
  <si>
    <t>Фрукты (мандарин 15.4.1)</t>
  </si>
  <si>
    <t>88/79</t>
  </si>
  <si>
    <t>Фрукты (груша 15.2.1/1)</t>
  </si>
  <si>
    <t>Ватрушка с яблоками</t>
  </si>
  <si>
    <t>441/503</t>
  </si>
  <si>
    <t>Салат из капусты (12.6.1)</t>
  </si>
  <si>
    <t>Пюре картофельное 8.4.1/2</t>
  </si>
  <si>
    <t>Фрукты (банан 15.3.1/5)</t>
  </si>
  <si>
    <t>82/49</t>
  </si>
  <si>
    <t>Салат из картофеля с горошком зеленым консервированным (12.19.1)</t>
  </si>
  <si>
    <t>90/100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</si>
  <si>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</si>
  <si>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</si>
  <si>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</si>
  <si>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Фрукты (мандарин)</t>
  </si>
  <si>
    <t>Салат из свеклы</t>
  </si>
  <si>
    <t>Запеканка из печени</t>
  </si>
  <si>
    <t>Винегрет овощной</t>
  </si>
  <si>
    <t>Салат овощной из свеклы с яблоками</t>
  </si>
  <si>
    <t>Салат из капусты</t>
  </si>
  <si>
    <t>Салат из картофеля с горошка зелёного консервированного</t>
  </si>
  <si>
    <t>Сырники из творога</t>
  </si>
  <si>
    <t>Суп картофельный с клецками на мясном бульоне</t>
  </si>
  <si>
    <t>Капуста тушёная</t>
  </si>
  <si>
    <t>Картофель с 01.09-31.10</t>
  </si>
  <si>
    <t>Мандарин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</si>
</sst>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1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 vertical="center"/>
    </xf>
    <xf numFmtId="0" fontId="6" fillId="22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0" fontId="1" fillId="22" borderId="29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" fillId="22" borderId="31" xfId="0" applyFont="1" applyFill="1" applyBorder="1" applyAlignment="1">
      <alignment vertical="center" wrapText="1"/>
    </xf>
    <xf numFmtId="0" fontId="0" fillId="22" borderId="32" xfId="0" applyFill="1" applyBorder="1" applyAlignment="1">
      <alignment vertical="center"/>
    </xf>
    <xf numFmtId="0" fontId="2" fillId="22" borderId="32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34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22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wrapText="1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10" fontId="2" fillId="0" borderId="39" xfId="0" applyNumberFormat="1" applyFont="1" applyBorder="1" applyAlignment="1">
      <alignment horizontal="center" vertical="center"/>
    </xf>
    <xf numFmtId="0" fontId="3" fillId="24" borderId="35" xfId="0" applyFont="1" applyFill="1" applyBorder="1" applyAlignment="1">
      <alignment vertical="center" wrapText="1"/>
    </xf>
    <xf numFmtId="9" fontId="2" fillId="0" borderId="38" xfId="0" applyNumberFormat="1" applyFont="1" applyBorder="1" applyAlignment="1">
      <alignment horizontal="center" vertical="center"/>
    </xf>
    <xf numFmtId="2" fontId="2" fillId="22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0" fillId="24" borderId="44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4" fillId="22" borderId="37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center"/>
    </xf>
    <xf numFmtId="0" fontId="4" fillId="22" borderId="46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6" fillId="22" borderId="37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5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6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4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6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6" xfId="0" applyFont="1" applyFill="1" applyBorder="1" applyAlignment="1">
      <alignment horizontal="left" vertical="center" wrapText="1"/>
    </xf>
    <xf numFmtId="0" fontId="30" fillId="24" borderId="56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6" xfId="0" applyFont="1" applyFill="1" applyBorder="1" applyAlignment="1">
      <alignment vertical="center" wrapText="1"/>
    </xf>
    <xf numFmtId="0" fontId="32" fillId="24" borderId="62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4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6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4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8" xfId="0" applyFont="1" applyFill="1" applyBorder="1" applyAlignment="1">
      <alignment horizontal="left" vertical="center" wrapText="1"/>
    </xf>
    <xf numFmtId="0" fontId="30" fillId="24" borderId="62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53" xfId="0" applyFont="1" applyFill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7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4" fillId="22" borderId="26" xfId="0" applyFont="1" applyFill="1" applyBorder="1" applyAlignment="1">
      <alignment vertical="center"/>
    </xf>
    <xf numFmtId="0" fontId="2" fillId="22" borderId="27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vertical="center"/>
    </xf>
    <xf numFmtId="1" fontId="43" fillId="22" borderId="46" xfId="0" applyNumberFormat="1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2" fontId="2" fillId="22" borderId="27" xfId="0" applyNumberFormat="1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7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/>
    </xf>
    <xf numFmtId="9" fontId="2" fillId="22" borderId="37" xfId="0" applyNumberFormat="1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6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4" xfId="0" applyFont="1" applyFill="1" applyBorder="1" applyAlignment="1">
      <alignment/>
    </xf>
    <xf numFmtId="0" fontId="5" fillId="24" borderId="44" xfId="0" applyFont="1" applyFill="1" applyBorder="1" applyAlignment="1">
      <alignment vertical="center" wrapText="1"/>
    </xf>
    <xf numFmtId="2" fontId="4" fillId="22" borderId="46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2" fontId="4" fillId="24" borderId="17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5" fillId="24" borderId="47" xfId="0" applyFont="1" applyFill="1" applyBorder="1" applyAlignment="1">
      <alignment vertical="center" wrapText="1"/>
    </xf>
    <xf numFmtId="0" fontId="3" fillId="0" borderId="57" xfId="0" applyFont="1" applyBorder="1" applyAlignment="1">
      <alignment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0" fontId="1" fillId="24" borderId="56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47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5" fillId="24" borderId="38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" fillId="24" borderId="50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5" xfId="0" applyFont="1" applyBorder="1" applyAlignment="1">
      <alignment vertical="center" wrapText="1"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5" fillId="0" borderId="5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89" fontId="30" fillId="0" borderId="11" xfId="0" applyNumberFormat="1" applyFont="1" applyBorder="1" applyAlignment="1">
      <alignment vertic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5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43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54" xfId="0" applyFont="1" applyFill="1" applyBorder="1" applyAlignment="1">
      <alignment horizontal="center" vertical="center"/>
    </xf>
    <xf numFmtId="0" fontId="36" fillId="22" borderId="30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22" borderId="51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6" fillId="3" borderId="29" xfId="0" applyFont="1" applyFill="1" applyBorder="1" applyAlignment="1">
      <alignment horizontal="center" vertical="center"/>
    </xf>
    <xf numFmtId="0" fontId="36" fillId="3" borderId="51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0" fontId="36" fillId="24" borderId="51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28" fillId="0" borderId="70" xfId="0" applyFont="1" applyBorder="1" applyAlignment="1">
      <alignment/>
    </xf>
    <xf numFmtId="0" fontId="5" fillId="0" borderId="0" xfId="0" applyFont="1" applyAlignment="1">
      <alignment/>
    </xf>
    <xf numFmtId="0" fontId="29" fillId="0" borderId="35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9"/>
  <sheetViews>
    <sheetView tabSelected="1" zoomScalePageLayoutView="0" workbookViewId="0" topLeftCell="A40">
      <selection activeCell="D27" sqref="D27"/>
    </sheetView>
  </sheetViews>
  <sheetFormatPr defaultColWidth="9.140625" defaultRowHeight="12.75"/>
  <cols>
    <col min="1" max="1" width="28.710937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102"/>
      <c r="B2" s="103"/>
      <c r="C2" s="104" t="s">
        <v>208</v>
      </c>
      <c r="D2" s="337" t="s">
        <v>333</v>
      </c>
      <c r="E2" s="338"/>
    </row>
    <row r="3" spans="1:5" ht="0.75" customHeight="1" thickBot="1">
      <c r="A3" s="105"/>
      <c r="B3" s="106"/>
      <c r="C3" s="106"/>
      <c r="D3" s="106"/>
      <c r="E3" s="107"/>
    </row>
    <row r="4" spans="1:5" ht="12.75">
      <c r="A4" s="108" t="s">
        <v>33</v>
      </c>
      <c r="B4" s="109" t="s">
        <v>34</v>
      </c>
      <c r="C4" s="109" t="s">
        <v>35</v>
      </c>
      <c r="D4" s="109" t="s">
        <v>36</v>
      </c>
      <c r="E4" s="110" t="s">
        <v>37</v>
      </c>
    </row>
    <row r="5" spans="1:5" ht="13.5" thickBot="1">
      <c r="A5" s="111" t="s">
        <v>38</v>
      </c>
      <c r="B5" s="112" t="s">
        <v>38</v>
      </c>
      <c r="C5" s="112" t="s">
        <v>38</v>
      </c>
      <c r="D5" s="112" t="s">
        <v>38</v>
      </c>
      <c r="E5" s="113" t="s">
        <v>38</v>
      </c>
    </row>
    <row r="6" spans="1:5" ht="13.5" thickBot="1">
      <c r="A6" s="339" t="s">
        <v>39</v>
      </c>
      <c r="B6" s="340"/>
      <c r="C6" s="340"/>
      <c r="D6" s="340"/>
      <c r="E6" s="341"/>
    </row>
    <row r="7" spans="1:5" ht="29.25" customHeight="1">
      <c r="A7" s="116" t="s">
        <v>307</v>
      </c>
      <c r="B7" s="115" t="s">
        <v>306</v>
      </c>
      <c r="C7" s="116" t="s">
        <v>307</v>
      </c>
      <c r="D7" s="115" t="s">
        <v>116</v>
      </c>
      <c r="E7" s="117" t="s">
        <v>72</v>
      </c>
    </row>
    <row r="8" spans="1:5" ht="14.25" customHeight="1">
      <c r="A8" s="118" t="s">
        <v>43</v>
      </c>
      <c r="B8" s="119" t="s">
        <v>60</v>
      </c>
      <c r="C8" s="119" t="s">
        <v>60</v>
      </c>
      <c r="D8" s="119" t="s">
        <v>60</v>
      </c>
      <c r="E8" s="120" t="s">
        <v>43</v>
      </c>
    </row>
    <row r="9" spans="1:5" ht="14.25" customHeight="1">
      <c r="A9" s="121" t="s">
        <v>44</v>
      </c>
      <c r="B9" s="119" t="s">
        <v>97</v>
      </c>
      <c r="C9" s="122" t="s">
        <v>101</v>
      </c>
      <c r="D9" s="123" t="s">
        <v>78</v>
      </c>
      <c r="E9" s="120" t="s">
        <v>97</v>
      </c>
    </row>
    <row r="10" spans="1:5" ht="13.5" thickBot="1">
      <c r="A10" s="121"/>
      <c r="B10" s="112"/>
      <c r="C10" s="125"/>
      <c r="D10" s="126"/>
      <c r="E10" s="113" t="s">
        <v>332</v>
      </c>
    </row>
    <row r="11" spans="1:5" ht="15.75" customHeight="1" thickBot="1">
      <c r="A11" s="348" t="s">
        <v>189</v>
      </c>
      <c r="B11" s="349"/>
      <c r="C11" s="349"/>
      <c r="D11" s="349"/>
      <c r="E11" s="350"/>
    </row>
    <row r="12" spans="1:5" ht="12.75">
      <c r="A12" s="128" t="s">
        <v>96</v>
      </c>
      <c r="B12" s="129" t="s">
        <v>99</v>
      </c>
      <c r="C12" s="130" t="s">
        <v>357</v>
      </c>
      <c r="D12" s="129" t="s">
        <v>99</v>
      </c>
      <c r="E12" s="131" t="s">
        <v>110</v>
      </c>
    </row>
    <row r="13" spans="1:5" ht="13.5" thickBot="1">
      <c r="A13" s="124" t="s">
        <v>45</v>
      </c>
      <c r="B13" s="132" t="s">
        <v>45</v>
      </c>
      <c r="C13" s="133" t="s">
        <v>45</v>
      </c>
      <c r="D13" s="134" t="s">
        <v>45</v>
      </c>
      <c r="E13" s="135" t="s">
        <v>45</v>
      </c>
    </row>
    <row r="14" spans="1:5" ht="13.5" thickBot="1">
      <c r="A14" s="339" t="s">
        <v>40</v>
      </c>
      <c r="B14" s="340"/>
      <c r="C14" s="340"/>
      <c r="D14" s="340"/>
      <c r="E14" s="341"/>
    </row>
    <row r="15" spans="1:5" ht="33" customHeight="1">
      <c r="A15" s="114" t="s">
        <v>190</v>
      </c>
      <c r="B15" s="115" t="s">
        <v>173</v>
      </c>
      <c r="C15" s="327" t="s">
        <v>358</v>
      </c>
      <c r="D15" s="115" t="s">
        <v>174</v>
      </c>
      <c r="E15" s="117" t="s">
        <v>175</v>
      </c>
    </row>
    <row r="16" spans="1:5" ht="36.75" customHeight="1">
      <c r="A16" s="137" t="s">
        <v>108</v>
      </c>
      <c r="B16" s="123" t="s">
        <v>75</v>
      </c>
      <c r="C16" s="123" t="s">
        <v>250</v>
      </c>
      <c r="D16" s="123" t="s">
        <v>98</v>
      </c>
      <c r="E16" s="136" t="s">
        <v>94</v>
      </c>
    </row>
    <row r="17" spans="1:5" ht="12.75">
      <c r="A17" s="137" t="s">
        <v>76</v>
      </c>
      <c r="B17" s="328" t="s">
        <v>192</v>
      </c>
      <c r="C17" s="123" t="s">
        <v>330</v>
      </c>
      <c r="D17" s="123" t="s">
        <v>359</v>
      </c>
      <c r="E17" s="136" t="s">
        <v>58</v>
      </c>
    </row>
    <row r="18" spans="1:5" ht="25.5">
      <c r="A18" s="146" t="s">
        <v>95</v>
      </c>
      <c r="B18" s="123" t="s">
        <v>305</v>
      </c>
      <c r="C18" s="329" t="s">
        <v>50</v>
      </c>
      <c r="D18" s="123" t="s">
        <v>71</v>
      </c>
      <c r="E18" s="136" t="s">
        <v>100</v>
      </c>
    </row>
    <row r="19" spans="1:5" ht="15.75" customHeight="1">
      <c r="A19" s="121" t="s">
        <v>170</v>
      </c>
      <c r="B19" s="119" t="s">
        <v>57</v>
      </c>
      <c r="C19" s="329" t="s">
        <v>54</v>
      </c>
      <c r="D19" s="123" t="s">
        <v>170</v>
      </c>
      <c r="E19" s="330" t="s">
        <v>46</v>
      </c>
    </row>
    <row r="20" spans="1:5" ht="15" customHeight="1">
      <c r="A20" s="118" t="s">
        <v>46</v>
      </c>
      <c r="B20" s="331" t="s">
        <v>46</v>
      </c>
      <c r="C20" s="122" t="s">
        <v>46</v>
      </c>
      <c r="D20" s="119" t="s">
        <v>46</v>
      </c>
      <c r="E20" s="330" t="s">
        <v>47</v>
      </c>
    </row>
    <row r="21" spans="1:5" ht="14.25" customHeight="1" thickBot="1">
      <c r="A21" s="111" t="s">
        <v>47</v>
      </c>
      <c r="B21" s="125" t="s">
        <v>47</v>
      </c>
      <c r="C21" s="112" t="s">
        <v>47</v>
      </c>
      <c r="D21" s="112" t="s">
        <v>47</v>
      </c>
      <c r="E21" s="72"/>
    </row>
    <row r="22" spans="1:5" ht="13.5" thickBot="1">
      <c r="A22" s="339" t="s">
        <v>41</v>
      </c>
      <c r="B22" s="340"/>
      <c r="C22" s="340"/>
      <c r="D22" s="340"/>
      <c r="E22" s="341"/>
    </row>
    <row r="23" spans="1:5" ht="12.75">
      <c r="A23" s="139" t="s">
        <v>68</v>
      </c>
      <c r="B23" s="140" t="s">
        <v>92</v>
      </c>
      <c r="C23" s="140" t="s">
        <v>51</v>
      </c>
      <c r="D23" s="129" t="s">
        <v>68</v>
      </c>
      <c r="E23" s="141" t="s">
        <v>92</v>
      </c>
    </row>
    <row r="24" spans="1:5" ht="12.75">
      <c r="A24" s="118" t="s">
        <v>183</v>
      </c>
      <c r="B24" s="119" t="s">
        <v>52</v>
      </c>
      <c r="C24" s="119" t="s">
        <v>102</v>
      </c>
      <c r="D24" s="119" t="s">
        <v>346</v>
      </c>
      <c r="E24" s="120" t="s">
        <v>48</v>
      </c>
    </row>
    <row r="25" spans="1:5" ht="13.5" thickBot="1">
      <c r="A25" s="142"/>
      <c r="B25" s="112"/>
      <c r="C25" s="125"/>
      <c r="D25" s="112"/>
      <c r="E25" s="113"/>
    </row>
    <row r="26" spans="1:5" ht="13.5" thickBot="1">
      <c r="A26" s="339" t="s">
        <v>42</v>
      </c>
      <c r="B26" s="340"/>
      <c r="C26" s="340"/>
      <c r="D26" s="340"/>
      <c r="E26" s="341"/>
    </row>
    <row r="27" spans="1:5" ht="30">
      <c r="A27" s="332" t="s">
        <v>360</v>
      </c>
      <c r="B27" s="288" t="s">
        <v>361</v>
      </c>
      <c r="C27" s="116" t="s">
        <v>103</v>
      </c>
      <c r="D27" s="332" t="s">
        <v>362</v>
      </c>
      <c r="E27" s="117" t="s">
        <v>363</v>
      </c>
    </row>
    <row r="28" spans="1:5" ht="27" customHeight="1">
      <c r="A28" s="121" t="s">
        <v>191</v>
      </c>
      <c r="B28" s="144" t="s">
        <v>79</v>
      </c>
      <c r="C28" s="123" t="s">
        <v>364</v>
      </c>
      <c r="D28" s="123" t="s">
        <v>115</v>
      </c>
      <c r="E28" s="120" t="s">
        <v>104</v>
      </c>
    </row>
    <row r="29" spans="1:5" ht="12.75">
      <c r="A29" s="329" t="s">
        <v>50</v>
      </c>
      <c r="B29" s="123" t="s">
        <v>53</v>
      </c>
      <c r="C29" s="123" t="s">
        <v>105</v>
      </c>
      <c r="D29" s="145" t="s">
        <v>56</v>
      </c>
      <c r="E29" s="136" t="s">
        <v>106</v>
      </c>
    </row>
    <row r="30" spans="1:5" ht="12.75">
      <c r="A30" s="137" t="s">
        <v>49</v>
      </c>
      <c r="B30" s="119" t="s">
        <v>71</v>
      </c>
      <c r="C30" s="138" t="s">
        <v>49</v>
      </c>
      <c r="D30" s="119" t="s">
        <v>44</v>
      </c>
      <c r="E30" s="120" t="s">
        <v>49</v>
      </c>
    </row>
    <row r="31" spans="1:5" ht="12.75">
      <c r="A31" s="146" t="s">
        <v>46</v>
      </c>
      <c r="B31" s="119" t="s">
        <v>49</v>
      </c>
      <c r="C31" s="119" t="s">
        <v>193</v>
      </c>
      <c r="D31" s="119" t="s">
        <v>46</v>
      </c>
      <c r="E31" s="120" t="s">
        <v>46</v>
      </c>
    </row>
    <row r="32" spans="1:5" ht="15.75" customHeight="1">
      <c r="A32" s="118" t="s">
        <v>47</v>
      </c>
      <c r="B32" s="119" t="s">
        <v>172</v>
      </c>
      <c r="C32" s="147" t="s">
        <v>171</v>
      </c>
      <c r="D32" s="119" t="s">
        <v>47</v>
      </c>
      <c r="E32" s="120" t="s">
        <v>47</v>
      </c>
    </row>
    <row r="33" spans="1:5" ht="15.75" customHeight="1">
      <c r="A33" s="322" t="s">
        <v>171</v>
      </c>
      <c r="B33" s="322" t="s">
        <v>171</v>
      </c>
      <c r="C33" s="123" t="s">
        <v>304</v>
      </c>
      <c r="D33" s="144" t="s">
        <v>304</v>
      </c>
      <c r="E33" s="323" t="s">
        <v>171</v>
      </c>
    </row>
    <row r="34" spans="1:5" ht="16.5" customHeight="1" thickBot="1">
      <c r="A34" s="126" t="s">
        <v>304</v>
      </c>
      <c r="B34" s="126" t="s">
        <v>304</v>
      </c>
      <c r="C34" s="134"/>
      <c r="D34" s="134"/>
      <c r="E34" s="148" t="s">
        <v>304</v>
      </c>
    </row>
    <row r="35" spans="1:5" ht="16.5" customHeight="1">
      <c r="A35" s="149"/>
      <c r="B35" s="149"/>
      <c r="C35" s="149"/>
      <c r="D35" s="149"/>
      <c r="E35" s="149"/>
    </row>
    <row r="36" spans="1:5" ht="16.5" customHeight="1">
      <c r="A36" s="149"/>
      <c r="B36" s="149"/>
      <c r="C36" s="149"/>
      <c r="D36" s="149"/>
      <c r="E36" s="149"/>
    </row>
    <row r="37" spans="1:5" ht="16.5" customHeight="1" thickBot="1">
      <c r="A37" s="149"/>
      <c r="B37" s="149"/>
      <c r="C37" s="149"/>
      <c r="D37" s="149"/>
      <c r="E37" s="149"/>
    </row>
    <row r="38" spans="1:5" ht="18.75" customHeight="1" thickBot="1">
      <c r="A38" s="150"/>
      <c r="B38" s="151"/>
      <c r="C38" s="127" t="s">
        <v>209</v>
      </c>
      <c r="D38" s="337" t="s">
        <v>333</v>
      </c>
      <c r="E38" s="338"/>
    </row>
    <row r="39" spans="1:5" ht="13.5" thickBot="1">
      <c r="A39" s="152" t="s">
        <v>33</v>
      </c>
      <c r="B39" s="153" t="s">
        <v>34</v>
      </c>
      <c r="C39" s="153" t="s">
        <v>35</v>
      </c>
      <c r="D39" s="153" t="s">
        <v>36</v>
      </c>
      <c r="E39" s="154" t="s">
        <v>37</v>
      </c>
    </row>
    <row r="40" spans="1:5" ht="13.5" thickBot="1">
      <c r="A40" s="155" t="s">
        <v>38</v>
      </c>
      <c r="B40" s="156" t="s">
        <v>38</v>
      </c>
      <c r="C40" s="156" t="s">
        <v>38</v>
      </c>
      <c r="D40" s="156" t="s">
        <v>38</v>
      </c>
      <c r="E40" s="157" t="s">
        <v>38</v>
      </c>
    </row>
    <row r="41" spans="1:5" ht="13.5" thickBot="1">
      <c r="A41" s="345" t="s">
        <v>39</v>
      </c>
      <c r="B41" s="346"/>
      <c r="C41" s="346"/>
      <c r="D41" s="346"/>
      <c r="E41" s="347"/>
    </row>
    <row r="42" spans="1:5" ht="27.75" customHeight="1">
      <c r="A42" s="114" t="s">
        <v>118</v>
      </c>
      <c r="B42" s="115" t="s">
        <v>59</v>
      </c>
      <c r="C42" s="116" t="s">
        <v>307</v>
      </c>
      <c r="D42" s="115" t="s">
        <v>119</v>
      </c>
      <c r="E42" s="117" t="s">
        <v>120</v>
      </c>
    </row>
    <row r="43" spans="1:5" ht="16.5" customHeight="1">
      <c r="A43" s="121" t="s">
        <v>43</v>
      </c>
      <c r="B43" s="123" t="s">
        <v>60</v>
      </c>
      <c r="C43" s="145" t="s">
        <v>60</v>
      </c>
      <c r="D43" s="123" t="s">
        <v>43</v>
      </c>
      <c r="E43" s="136" t="s">
        <v>43</v>
      </c>
    </row>
    <row r="44" spans="1:5" ht="12.75">
      <c r="A44" s="118" t="s">
        <v>44</v>
      </c>
      <c r="B44" s="119" t="s">
        <v>97</v>
      </c>
      <c r="C44" s="122" t="s">
        <v>101</v>
      </c>
      <c r="D44" s="119" t="s">
        <v>49</v>
      </c>
      <c r="E44" s="120" t="s">
        <v>97</v>
      </c>
    </row>
    <row r="45" spans="1:5" ht="13.5" thickBot="1">
      <c r="A45" s="111" t="s">
        <v>332</v>
      </c>
      <c r="B45" s="112"/>
      <c r="C45" s="112"/>
      <c r="D45" s="112"/>
      <c r="E45" s="113"/>
    </row>
    <row r="46" spans="1:5" ht="13.5" thickBot="1">
      <c r="A46" s="348" t="s">
        <v>189</v>
      </c>
      <c r="B46" s="349"/>
      <c r="C46" s="349"/>
      <c r="D46" s="349"/>
      <c r="E46" s="350"/>
    </row>
    <row r="47" spans="1:5" ht="12.75">
      <c r="A47" s="263" t="s">
        <v>96</v>
      </c>
      <c r="B47" s="140" t="s">
        <v>99</v>
      </c>
      <c r="C47" s="140" t="s">
        <v>110</v>
      </c>
      <c r="D47" s="140" t="s">
        <v>99</v>
      </c>
      <c r="E47" s="117" t="s">
        <v>176</v>
      </c>
    </row>
    <row r="48" spans="1:5" ht="13.5" thickBot="1">
      <c r="A48" s="124" t="s">
        <v>45</v>
      </c>
      <c r="B48" s="132" t="s">
        <v>45</v>
      </c>
      <c r="C48" s="133" t="s">
        <v>45</v>
      </c>
      <c r="D48" s="134" t="s">
        <v>45</v>
      </c>
      <c r="E48" s="135" t="s">
        <v>45</v>
      </c>
    </row>
    <row r="49" spans="1:5" ht="13.5" thickBot="1">
      <c r="A49" s="342" t="s">
        <v>40</v>
      </c>
      <c r="B49" s="343"/>
      <c r="C49" s="343"/>
      <c r="D49" s="343"/>
      <c r="E49" s="344"/>
    </row>
    <row r="50" spans="1:5" ht="32.25" customHeight="1">
      <c r="A50" s="143" t="s">
        <v>190</v>
      </c>
      <c r="B50" s="115" t="s">
        <v>360</v>
      </c>
      <c r="C50" s="115" t="s">
        <v>173</v>
      </c>
      <c r="D50" s="115" t="s">
        <v>174</v>
      </c>
      <c r="E50" s="333" t="s">
        <v>362</v>
      </c>
    </row>
    <row r="51" spans="1:5" ht="37.5" customHeight="1">
      <c r="A51" s="121" t="s">
        <v>365</v>
      </c>
      <c r="B51" s="123" t="s">
        <v>107</v>
      </c>
      <c r="C51" s="123" t="s">
        <v>70</v>
      </c>
      <c r="D51" s="123" t="s">
        <v>55</v>
      </c>
      <c r="E51" s="136" t="s">
        <v>94</v>
      </c>
    </row>
    <row r="52" spans="1:5" ht="20.25" customHeight="1">
      <c r="A52" s="121" t="s">
        <v>331</v>
      </c>
      <c r="B52" s="123" t="s">
        <v>81</v>
      </c>
      <c r="C52" s="123" t="s">
        <v>109</v>
      </c>
      <c r="D52" s="123" t="s">
        <v>359</v>
      </c>
      <c r="E52" s="136" t="s">
        <v>62</v>
      </c>
    </row>
    <row r="53" spans="1:5" ht="20.25" customHeight="1">
      <c r="A53" s="118" t="s">
        <v>95</v>
      </c>
      <c r="B53" s="123" t="s">
        <v>53</v>
      </c>
      <c r="C53" s="119" t="s">
        <v>63</v>
      </c>
      <c r="D53" s="123" t="s">
        <v>71</v>
      </c>
      <c r="E53" s="120" t="s">
        <v>80</v>
      </c>
    </row>
    <row r="54" spans="1:5" ht="15.75" customHeight="1">
      <c r="A54" s="121" t="s">
        <v>170</v>
      </c>
      <c r="B54" s="145" t="s">
        <v>100</v>
      </c>
      <c r="C54" s="119" t="s">
        <v>54</v>
      </c>
      <c r="D54" s="123" t="s">
        <v>57</v>
      </c>
      <c r="E54" s="120" t="s">
        <v>106</v>
      </c>
    </row>
    <row r="55" spans="1:5" ht="17.25" customHeight="1">
      <c r="A55" s="118" t="s">
        <v>46</v>
      </c>
      <c r="B55" s="119" t="s">
        <v>46</v>
      </c>
      <c r="C55" s="119" t="s">
        <v>46</v>
      </c>
      <c r="D55" s="119" t="s">
        <v>46</v>
      </c>
      <c r="E55" s="136" t="s">
        <v>170</v>
      </c>
    </row>
    <row r="56" spans="1:5" ht="17.25" customHeight="1" thickBot="1">
      <c r="A56" s="111" t="s">
        <v>47</v>
      </c>
      <c r="B56" s="112" t="s">
        <v>47</v>
      </c>
      <c r="C56" s="112" t="s">
        <v>47</v>
      </c>
      <c r="D56" s="112" t="s">
        <v>47</v>
      </c>
      <c r="E56" s="113" t="s">
        <v>172</v>
      </c>
    </row>
    <row r="57" spans="1:5" ht="13.5" thickBot="1">
      <c r="A57" s="342" t="s">
        <v>41</v>
      </c>
      <c r="B57" s="343"/>
      <c r="C57" s="343"/>
      <c r="D57" s="343"/>
      <c r="E57" s="344"/>
    </row>
    <row r="58" spans="1:5" ht="14.25" customHeight="1">
      <c r="A58" s="139" t="s">
        <v>68</v>
      </c>
      <c r="B58" s="140" t="s">
        <v>92</v>
      </c>
      <c r="C58" s="140" t="s">
        <v>51</v>
      </c>
      <c r="D58" s="115" t="s">
        <v>68</v>
      </c>
      <c r="E58" s="141" t="s">
        <v>92</v>
      </c>
    </row>
    <row r="59" spans="1:5" ht="16.5" customHeight="1">
      <c r="A59" s="264" t="s">
        <v>188</v>
      </c>
      <c r="B59" s="160" t="s">
        <v>52</v>
      </c>
      <c r="C59" s="119" t="s">
        <v>102</v>
      </c>
      <c r="D59" s="119" t="s">
        <v>117</v>
      </c>
      <c r="E59" s="265" t="s">
        <v>188</v>
      </c>
    </row>
    <row r="60" spans="1:5" ht="16.5" customHeight="1" thickBot="1">
      <c r="A60" s="158" t="s">
        <v>184</v>
      </c>
      <c r="B60" s="159"/>
      <c r="C60" s="159"/>
      <c r="D60" s="126"/>
      <c r="E60" s="148"/>
    </row>
    <row r="61" spans="1:5" ht="17.25" customHeight="1" thickBot="1">
      <c r="A61" s="342" t="s">
        <v>42</v>
      </c>
      <c r="B61" s="343"/>
      <c r="C61" s="343"/>
      <c r="D61" s="343"/>
      <c r="E61" s="344"/>
    </row>
    <row r="62" spans="1:5" ht="29.25" customHeight="1">
      <c r="A62" s="114" t="s">
        <v>358</v>
      </c>
      <c r="B62" s="327" t="s">
        <v>362</v>
      </c>
      <c r="C62" s="115" t="s">
        <v>103</v>
      </c>
      <c r="D62" s="334"/>
      <c r="E62" s="117" t="s">
        <v>363</v>
      </c>
    </row>
    <row r="63" spans="1:5" ht="29.25" customHeight="1">
      <c r="A63" s="270" t="s">
        <v>111</v>
      </c>
      <c r="B63" s="123" t="s">
        <v>114</v>
      </c>
      <c r="C63" s="123" t="s">
        <v>61</v>
      </c>
      <c r="D63" s="123" t="s">
        <v>308</v>
      </c>
      <c r="E63" s="136" t="s">
        <v>112</v>
      </c>
    </row>
    <row r="64" spans="1:5" ht="25.5">
      <c r="A64" s="121" t="s">
        <v>366</v>
      </c>
      <c r="B64" s="119" t="s">
        <v>56</v>
      </c>
      <c r="C64" s="123" t="s">
        <v>93</v>
      </c>
      <c r="D64" s="123" t="s">
        <v>113</v>
      </c>
      <c r="E64" s="136" t="s">
        <v>49</v>
      </c>
    </row>
    <row r="65" spans="1:5" ht="12.75">
      <c r="A65" s="121" t="s">
        <v>49</v>
      </c>
      <c r="B65" s="123" t="s">
        <v>44</v>
      </c>
      <c r="C65" s="123" t="s">
        <v>49</v>
      </c>
      <c r="D65" s="119" t="s">
        <v>44</v>
      </c>
      <c r="E65" s="120" t="s">
        <v>46</v>
      </c>
    </row>
    <row r="66" spans="1:5" ht="12.75">
      <c r="A66" s="121" t="s">
        <v>46</v>
      </c>
      <c r="B66" s="119" t="s">
        <v>46</v>
      </c>
      <c r="C66" s="119" t="s">
        <v>193</v>
      </c>
      <c r="D66" s="119" t="s">
        <v>46</v>
      </c>
      <c r="E66" s="120" t="s">
        <v>47</v>
      </c>
    </row>
    <row r="67" spans="1:5" ht="12.75">
      <c r="A67" s="118" t="s">
        <v>47</v>
      </c>
      <c r="B67" s="119" t="s">
        <v>47</v>
      </c>
      <c r="C67" s="119"/>
      <c r="D67" s="119" t="s">
        <v>47</v>
      </c>
      <c r="E67" s="136"/>
    </row>
    <row r="68" spans="1:5" ht="12.75">
      <c r="A68" s="118" t="s">
        <v>171</v>
      </c>
      <c r="B68" s="123" t="s">
        <v>304</v>
      </c>
      <c r="C68" s="119" t="s">
        <v>171</v>
      </c>
      <c r="D68" s="119" t="s">
        <v>171</v>
      </c>
      <c r="E68" s="136" t="s">
        <v>304</v>
      </c>
    </row>
    <row r="69" spans="1:5" ht="13.5" thickBot="1">
      <c r="A69" s="121" t="s">
        <v>304</v>
      </c>
      <c r="B69" s="134"/>
      <c r="C69" s="126" t="s">
        <v>304</v>
      </c>
      <c r="D69" s="126" t="s">
        <v>304</v>
      </c>
      <c r="E69" s="335"/>
    </row>
    <row r="70" ht="18" customHeight="1"/>
    <row r="71" ht="20.25" customHeight="1"/>
    <row r="73" ht="12.75" customHeight="1"/>
    <row r="74" ht="15" customHeight="1"/>
    <row r="75" ht="15" customHeight="1"/>
  </sheetData>
  <sheetProtection/>
  <mergeCells count="12">
    <mergeCell ref="A61:E61"/>
    <mergeCell ref="A41:E41"/>
    <mergeCell ref="A49:E49"/>
    <mergeCell ref="A57:E57"/>
    <mergeCell ref="A11:E11"/>
    <mergeCell ref="A46:E46"/>
    <mergeCell ref="D2:E2"/>
    <mergeCell ref="D38:E38"/>
    <mergeCell ref="A26:E26"/>
    <mergeCell ref="A6:E6"/>
    <mergeCell ref="A14:E14"/>
    <mergeCell ref="A22:E22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A34" sqref="A34:I34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7.25" customHeight="1" thickBot="1">
      <c r="A3" s="392" t="s">
        <v>312</v>
      </c>
      <c r="B3" s="393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f>C5+C6+C7+C8</f>
        <v>443</v>
      </c>
      <c r="D4" s="233"/>
      <c r="E4" s="233"/>
      <c r="F4" s="233"/>
      <c r="G4" s="249">
        <f>G5+G6+G7+G8</f>
        <v>461.82000000000005</v>
      </c>
      <c r="H4" s="233"/>
      <c r="I4" s="235"/>
    </row>
    <row r="5" spans="1:9" ht="15">
      <c r="A5" s="3"/>
      <c r="B5" s="279" t="s">
        <v>327</v>
      </c>
      <c r="C5" s="11">
        <v>150</v>
      </c>
      <c r="D5" s="11">
        <v>11.2</v>
      </c>
      <c r="E5" s="11">
        <v>12.09</v>
      </c>
      <c r="F5" s="11">
        <v>4.82</v>
      </c>
      <c r="G5" s="53">
        <v>173.59</v>
      </c>
      <c r="H5" s="15">
        <v>1.2</v>
      </c>
      <c r="I5" s="21">
        <v>215</v>
      </c>
    </row>
    <row r="6" spans="1:9" ht="15">
      <c r="A6" s="4"/>
      <c r="B6" s="280" t="s">
        <v>239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280" t="s">
        <v>342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299" t="s">
        <v>196</v>
      </c>
      <c r="C8" s="85">
        <v>50</v>
      </c>
      <c r="D8" s="256">
        <v>0</v>
      </c>
      <c r="E8" s="85">
        <v>0</v>
      </c>
      <c r="F8" s="256">
        <v>4.75</v>
      </c>
      <c r="G8" s="85">
        <v>18.75</v>
      </c>
      <c r="H8" s="85">
        <v>5</v>
      </c>
      <c r="I8" s="257"/>
    </row>
    <row r="9" spans="1:9" ht="15">
      <c r="A9" s="230" t="s">
        <v>187</v>
      </c>
      <c r="B9" s="95"/>
      <c r="C9" s="91"/>
      <c r="D9" s="91"/>
      <c r="E9" s="91"/>
      <c r="F9" s="91"/>
      <c r="G9" s="250">
        <f>G10+G11</f>
        <v>97.86</v>
      </c>
      <c r="H9" s="98"/>
      <c r="I9" s="90"/>
    </row>
    <row r="10" spans="1:9" ht="15">
      <c r="A10" s="5"/>
      <c r="B10" s="286" t="s">
        <v>298</v>
      </c>
      <c r="C10" s="12" t="s">
        <v>288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74">
        <v>368</v>
      </c>
    </row>
    <row r="11" spans="1:9" ht="15.75" thickBot="1">
      <c r="A11" s="29"/>
      <c r="B11" s="290" t="s">
        <v>289</v>
      </c>
      <c r="C11" s="85">
        <v>150</v>
      </c>
      <c r="D11" s="85">
        <v>0.75</v>
      </c>
      <c r="E11" s="85">
        <v>0</v>
      </c>
      <c r="F11" s="85">
        <v>15.15</v>
      </c>
      <c r="G11" s="85">
        <v>63.3</v>
      </c>
      <c r="H11" s="85">
        <v>4.5</v>
      </c>
      <c r="I11" s="73">
        <v>399</v>
      </c>
    </row>
    <row r="12" spans="1:9" ht="15">
      <c r="A12" s="251" t="s">
        <v>12</v>
      </c>
      <c r="B12" s="238"/>
      <c r="C12" s="239">
        <f>C13+C14+C15+C16+C17+C18+C19</f>
        <v>770</v>
      </c>
      <c r="D12" s="231"/>
      <c r="E12" s="231"/>
      <c r="F12" s="231"/>
      <c r="G12" s="259">
        <f>G13+G14+G15+G16+G17+G18+G19</f>
        <v>789.52</v>
      </c>
      <c r="H12" s="261"/>
      <c r="I12" s="241"/>
    </row>
    <row r="13" spans="1:9" ht="29.25" customHeight="1">
      <c r="A13" s="242"/>
      <c r="B13" s="282" t="s">
        <v>241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243"/>
      <c r="B14" s="281" t="s">
        <v>275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244"/>
      <c r="B15" s="281" t="s">
        <v>276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244"/>
      <c r="B16" s="281" t="s">
        <v>277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177</v>
      </c>
    </row>
    <row r="17" spans="1:9" ht="17.25" customHeight="1">
      <c r="A17" s="4"/>
      <c r="B17" s="292" t="s">
        <v>251</v>
      </c>
      <c r="C17" s="14">
        <v>200</v>
      </c>
      <c r="D17" s="215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280" t="s">
        <v>252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290" t="s">
        <v>287</v>
      </c>
      <c r="C19" s="85">
        <v>15</v>
      </c>
      <c r="D19" s="85">
        <v>0.76</v>
      </c>
      <c r="E19" s="85">
        <v>0.08</v>
      </c>
      <c r="F19" s="85">
        <v>4.9</v>
      </c>
      <c r="G19" s="85">
        <v>23.5</v>
      </c>
      <c r="H19" s="214">
        <v>0</v>
      </c>
      <c r="I19" s="291"/>
      <c r="J19" s="326"/>
    </row>
    <row r="20" spans="1:9" ht="15">
      <c r="A20" s="251" t="s">
        <v>13</v>
      </c>
      <c r="B20" s="238"/>
      <c r="C20" s="239">
        <f>C21+C22</f>
        <v>205</v>
      </c>
      <c r="D20" s="231"/>
      <c r="E20" s="231"/>
      <c r="F20" s="231"/>
      <c r="G20" s="239">
        <f>G21+G22</f>
        <v>276.78</v>
      </c>
      <c r="H20" s="231"/>
      <c r="I20" s="241"/>
    </row>
    <row r="21" spans="1:9" ht="15">
      <c r="A21" s="4"/>
      <c r="B21" s="285" t="s">
        <v>322</v>
      </c>
      <c r="C21" s="13">
        <v>175</v>
      </c>
      <c r="D21" s="13">
        <v>5.74</v>
      </c>
      <c r="E21" s="13">
        <v>4.38</v>
      </c>
      <c r="F21" s="13">
        <v>19.78</v>
      </c>
      <c r="G21" s="222">
        <v>141.75</v>
      </c>
      <c r="H21" s="17">
        <v>1.05</v>
      </c>
      <c r="I21" s="24">
        <v>401</v>
      </c>
    </row>
    <row r="22" spans="1:9" ht="15.75" thickBot="1">
      <c r="A22" s="29"/>
      <c r="B22" s="290" t="s">
        <v>253</v>
      </c>
      <c r="C22" s="85">
        <v>30</v>
      </c>
      <c r="D22" s="85">
        <v>2.59</v>
      </c>
      <c r="E22" s="85">
        <v>4.75</v>
      </c>
      <c r="F22" s="85">
        <v>20.21</v>
      </c>
      <c r="G22" s="85">
        <v>135.03</v>
      </c>
      <c r="H22" s="214">
        <v>0.03</v>
      </c>
      <c r="I22" s="291">
        <v>491</v>
      </c>
    </row>
    <row r="23" spans="1:9" ht="15">
      <c r="A23" s="251" t="s">
        <v>14</v>
      </c>
      <c r="B23" s="238"/>
      <c r="C23" s="262">
        <f>C24+C25+C26+C27+C28+C29+C30</f>
        <v>472.3</v>
      </c>
      <c r="D23" s="231"/>
      <c r="E23" s="231"/>
      <c r="F23" s="231"/>
      <c r="G23" s="239">
        <f>G24+G25+G26+G27+G28+G29+G30</f>
        <v>445.46</v>
      </c>
      <c r="H23" s="231"/>
      <c r="I23" s="241"/>
    </row>
    <row r="24" spans="1:9" ht="15">
      <c r="A24" s="3"/>
      <c r="B24" s="279" t="s">
        <v>254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281" t="s">
        <v>255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74</v>
      </c>
    </row>
    <row r="26" spans="1:9" ht="15">
      <c r="A26" s="244"/>
      <c r="B26" s="280" t="s">
        <v>278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244"/>
      <c r="B27" s="281" t="s">
        <v>195</v>
      </c>
      <c r="C27" s="14">
        <v>180</v>
      </c>
      <c r="D27" s="14">
        <v>0.09</v>
      </c>
      <c r="E27" s="14">
        <v>0.02</v>
      </c>
      <c r="F27" s="66">
        <v>6.01</v>
      </c>
      <c r="G27" s="14">
        <v>24.55</v>
      </c>
      <c r="H27" s="18">
        <v>0.04</v>
      </c>
      <c r="I27" s="21" t="s">
        <v>65</v>
      </c>
    </row>
    <row r="28" spans="1:9" ht="15.75" thickBot="1">
      <c r="A28" s="29"/>
      <c r="B28" s="290" t="s">
        <v>257</v>
      </c>
      <c r="C28" s="85">
        <v>20</v>
      </c>
      <c r="D28" s="85">
        <v>1.5</v>
      </c>
      <c r="E28" s="85">
        <v>0.58</v>
      </c>
      <c r="F28" s="85">
        <v>10.28</v>
      </c>
      <c r="G28" s="85">
        <v>52.4</v>
      </c>
      <c r="H28" s="214">
        <v>0</v>
      </c>
      <c r="I28" s="31"/>
    </row>
    <row r="29" spans="1:9" ht="17.25" customHeight="1">
      <c r="A29" s="5"/>
      <c r="B29" s="285" t="s">
        <v>294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81"/>
    </row>
    <row r="30" spans="1:9" ht="17.25" customHeight="1" thickBot="1">
      <c r="A30" s="29"/>
      <c r="B30" s="306" t="s">
        <v>310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246" t="s">
        <v>25</v>
      </c>
      <c r="B31" s="247"/>
      <c r="C31" s="247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65">
        <f>G4+G9+G12+G20+G23</f>
        <v>2071.44</v>
      </c>
      <c r="H31" s="43">
        <f>SUM(H5:H30)</f>
        <v>78.61999999999999</v>
      </c>
      <c r="I31" s="248"/>
    </row>
    <row r="32" spans="1:9" ht="12.75" hidden="1">
      <c r="A32" s="387"/>
      <c r="B32" s="387"/>
      <c r="C32" s="387"/>
      <c r="D32" s="387"/>
      <c r="E32" s="387"/>
      <c r="F32" s="387"/>
      <c r="G32" s="387"/>
      <c r="H32" s="387"/>
      <c r="I32" s="387"/>
    </row>
    <row r="33" spans="1:9" ht="15.75">
      <c r="A33" s="378" t="s">
        <v>66</v>
      </c>
      <c r="B33" s="378"/>
      <c r="C33" s="378"/>
      <c r="D33" s="378"/>
      <c r="E33" s="378"/>
      <c r="F33" s="378"/>
      <c r="G33" s="378"/>
      <c r="H33" s="378"/>
      <c r="I33" s="378"/>
    </row>
    <row r="34" spans="1:9" ht="15.75">
      <c r="A34" s="376" t="s">
        <v>318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1">
    <mergeCell ref="D1:F1"/>
    <mergeCell ref="A3:B3"/>
    <mergeCell ref="A34:I34"/>
    <mergeCell ref="A32:I32"/>
    <mergeCell ref="A33:I33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I3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thickBot="1">
      <c r="A3" s="227" t="s">
        <v>313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321" t="s">
        <v>11</v>
      </c>
      <c r="B4" s="233"/>
      <c r="C4" s="232">
        <f>C5+C6+C7</f>
        <v>416</v>
      </c>
      <c r="D4" s="233"/>
      <c r="E4" s="233"/>
      <c r="F4" s="233"/>
      <c r="G4" s="232">
        <f>G5+G6+G7</f>
        <v>382.46000000000004</v>
      </c>
      <c r="H4" s="233"/>
      <c r="I4" s="235"/>
    </row>
    <row r="5" spans="1:9" ht="17.25" customHeight="1">
      <c r="A5" s="3"/>
      <c r="B5" s="279" t="s">
        <v>279</v>
      </c>
      <c r="C5" s="11">
        <v>200</v>
      </c>
      <c r="D5" s="11">
        <v>7.45</v>
      </c>
      <c r="E5" s="11">
        <v>8.67</v>
      </c>
      <c r="F5" s="11">
        <v>32.64</v>
      </c>
      <c r="G5" s="11">
        <v>239.65</v>
      </c>
      <c r="H5" s="15">
        <v>2.08</v>
      </c>
      <c r="I5" s="21">
        <v>199</v>
      </c>
    </row>
    <row r="6" spans="1:9" ht="15">
      <c r="A6" s="4"/>
      <c r="B6" s="280" t="s">
        <v>194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298" t="s">
        <v>195</v>
      </c>
      <c r="C7" s="85">
        <v>180</v>
      </c>
      <c r="D7" s="85">
        <v>0.09</v>
      </c>
      <c r="E7" s="85">
        <v>0.02</v>
      </c>
      <c r="F7" s="304">
        <v>6.01</v>
      </c>
      <c r="G7" s="85">
        <v>24.55</v>
      </c>
      <c r="H7" s="214">
        <v>0.04</v>
      </c>
      <c r="I7" s="291" t="s">
        <v>65</v>
      </c>
    </row>
    <row r="8" spans="1:9" ht="15">
      <c r="A8" s="230" t="s">
        <v>187</v>
      </c>
      <c r="B8" s="95"/>
      <c r="C8" s="255">
        <v>0.05</v>
      </c>
      <c r="D8" s="91"/>
      <c r="E8" s="87"/>
      <c r="F8" s="87"/>
      <c r="G8" s="89">
        <f>G9+G10</f>
        <v>79.8</v>
      </c>
      <c r="H8" s="295"/>
      <c r="I8" s="88"/>
    </row>
    <row r="9" spans="1:9" ht="15">
      <c r="A9" s="86"/>
      <c r="B9" s="281" t="s">
        <v>293</v>
      </c>
      <c r="C9" s="14" t="s">
        <v>353</v>
      </c>
      <c r="D9" s="14">
        <v>0.36</v>
      </c>
      <c r="E9" s="14">
        <v>0.27</v>
      </c>
      <c r="F9" s="14">
        <v>9.27</v>
      </c>
      <c r="G9" s="14">
        <v>42.3</v>
      </c>
      <c r="H9" s="14">
        <v>4.5</v>
      </c>
      <c r="I9" s="23">
        <v>386</v>
      </c>
    </row>
    <row r="10" spans="1:9" ht="14.25" customHeight="1" thickBot="1">
      <c r="A10" s="29"/>
      <c r="B10" s="298" t="s">
        <v>292</v>
      </c>
      <c r="C10" s="85">
        <v>100</v>
      </c>
      <c r="D10" s="256">
        <v>0</v>
      </c>
      <c r="E10" s="85">
        <v>0</v>
      </c>
      <c r="F10" s="256">
        <v>9.5</v>
      </c>
      <c r="G10" s="85">
        <v>37.5</v>
      </c>
      <c r="H10" s="85">
        <v>10</v>
      </c>
      <c r="I10" s="73"/>
    </row>
    <row r="11" spans="1:9" ht="15">
      <c r="A11" s="251" t="s">
        <v>12</v>
      </c>
      <c r="B11" s="238"/>
      <c r="C11" s="239">
        <f>C12+C13+C14+C15+C16+C17+C18</f>
        <v>740</v>
      </c>
      <c r="D11" s="231"/>
      <c r="E11" s="231"/>
      <c r="F11" s="231"/>
      <c r="G11" s="239">
        <f>G12+G13+G14+G15+G16+G17+G18</f>
        <v>802.5600000000001</v>
      </c>
      <c r="H11" s="231"/>
      <c r="I11" s="241"/>
    </row>
    <row r="12" spans="1:9" ht="15">
      <c r="A12" s="253"/>
      <c r="B12" s="279" t="s">
        <v>296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 customHeight="1">
      <c r="A13" s="243"/>
      <c r="B13" s="1" t="s">
        <v>314</v>
      </c>
      <c r="C13" s="14">
        <v>200</v>
      </c>
      <c r="D13" s="14">
        <v>5.93</v>
      </c>
      <c r="E13" s="14">
        <v>6.56</v>
      </c>
      <c r="F13" s="14">
        <v>6.2</v>
      </c>
      <c r="G13" s="14">
        <v>107.94</v>
      </c>
      <c r="H13" s="19">
        <v>4.57</v>
      </c>
      <c r="I13" s="21" t="s">
        <v>354</v>
      </c>
    </row>
    <row r="14" spans="1:9" ht="15">
      <c r="A14" s="244"/>
      <c r="B14" s="281" t="s">
        <v>325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">
      <c r="A15" s="244"/>
      <c r="B15" s="281" t="s">
        <v>248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5.75" customHeight="1">
      <c r="A16" s="4"/>
      <c r="B16" s="287" t="s">
        <v>243</v>
      </c>
      <c r="C16" s="14">
        <v>200</v>
      </c>
      <c r="D16" s="14">
        <v>0.3</v>
      </c>
      <c r="E16" s="14">
        <v>0.07</v>
      </c>
      <c r="F16" s="14">
        <v>14.54</v>
      </c>
      <c r="G16" s="14">
        <v>60.47</v>
      </c>
      <c r="H16" s="14">
        <v>0</v>
      </c>
      <c r="I16" s="21">
        <v>376</v>
      </c>
    </row>
    <row r="17" spans="1:9" ht="15">
      <c r="A17" s="4"/>
      <c r="B17" s="280" t="s">
        <v>252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29"/>
      <c r="B18" s="290" t="s">
        <v>204</v>
      </c>
      <c r="C18" s="85">
        <v>20</v>
      </c>
      <c r="D18" s="85">
        <v>1.52</v>
      </c>
      <c r="E18" s="85">
        <v>0.16</v>
      </c>
      <c r="F18" s="85">
        <v>9.8</v>
      </c>
      <c r="G18" s="85">
        <v>47</v>
      </c>
      <c r="H18" s="85">
        <v>0</v>
      </c>
      <c r="I18" s="31"/>
    </row>
    <row r="19" spans="1:9" ht="15">
      <c r="A19" s="251" t="s">
        <v>13</v>
      </c>
      <c r="B19" s="238"/>
      <c r="C19" s="239">
        <f>C20+C21</f>
        <v>235</v>
      </c>
      <c r="D19" s="231"/>
      <c r="E19" s="231"/>
      <c r="F19" s="231"/>
      <c r="G19" s="239">
        <f>G20+G21</f>
        <v>301.3</v>
      </c>
      <c r="H19" s="231"/>
      <c r="I19" s="241"/>
    </row>
    <row r="20" spans="1:9" ht="15">
      <c r="A20" s="5"/>
      <c r="B20" s="284" t="s">
        <v>324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9"/>
      <c r="B21" s="298" t="s">
        <v>261</v>
      </c>
      <c r="C21" s="85">
        <v>60</v>
      </c>
      <c r="D21" s="85">
        <v>5.13</v>
      </c>
      <c r="E21" s="85">
        <v>6.85</v>
      </c>
      <c r="F21" s="85">
        <v>31.14</v>
      </c>
      <c r="G21" s="85">
        <v>208.55</v>
      </c>
      <c r="H21" s="214">
        <v>0.26</v>
      </c>
      <c r="I21" s="73">
        <v>460</v>
      </c>
    </row>
    <row r="22" spans="1:9" ht="15">
      <c r="A22" s="251" t="s">
        <v>14</v>
      </c>
      <c r="B22" s="238"/>
      <c r="C22" s="262">
        <f>C23+C24+C25+C26+C27+C28+C29+C30</f>
        <v>457.3</v>
      </c>
      <c r="D22" s="231"/>
      <c r="E22" s="231"/>
      <c r="F22" s="231"/>
      <c r="G22" s="239">
        <f>G23+G24+G25+G26+G27+G28+G29+G30</f>
        <v>413.35</v>
      </c>
      <c r="H22" s="231"/>
      <c r="I22" s="241"/>
    </row>
    <row r="23" spans="1:9" ht="0.75" customHeight="1">
      <c r="A23" s="3"/>
      <c r="B23" s="286"/>
      <c r="C23" s="11"/>
      <c r="D23" s="11"/>
      <c r="E23" s="11"/>
      <c r="F23" s="11"/>
      <c r="G23" s="11"/>
      <c r="H23" s="20"/>
      <c r="I23" s="25"/>
    </row>
    <row r="24" spans="1:9" ht="30">
      <c r="A24" s="4"/>
      <c r="B24" s="289" t="s">
        <v>315</v>
      </c>
      <c r="C24" s="14">
        <v>90</v>
      </c>
      <c r="D24" s="14">
        <v>15.88</v>
      </c>
      <c r="E24" s="14">
        <v>6.93</v>
      </c>
      <c r="F24" s="14">
        <v>5.75</v>
      </c>
      <c r="G24" s="14">
        <v>149.4</v>
      </c>
      <c r="H24" s="18">
        <v>1.21</v>
      </c>
      <c r="I24" s="21">
        <v>272</v>
      </c>
    </row>
    <row r="25" spans="1:9" ht="30">
      <c r="A25" s="244"/>
      <c r="B25" s="281" t="s">
        <v>280</v>
      </c>
      <c r="C25" s="14">
        <v>150</v>
      </c>
      <c r="D25" s="14">
        <v>3.72</v>
      </c>
      <c r="E25" s="14">
        <v>5.7</v>
      </c>
      <c r="F25" s="14">
        <v>23.12</v>
      </c>
      <c r="G25" s="14">
        <v>159.28</v>
      </c>
      <c r="H25" s="66">
        <v>19.09</v>
      </c>
      <c r="I25" s="21">
        <v>151</v>
      </c>
    </row>
    <row r="26" spans="1:9" ht="15">
      <c r="A26" s="244"/>
      <c r="B26" s="280" t="s">
        <v>207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64</v>
      </c>
    </row>
    <row r="27" spans="1:9" ht="15">
      <c r="A27" s="4"/>
      <c r="B27" s="280" t="s">
        <v>203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290" t="s">
        <v>287</v>
      </c>
      <c r="C28" s="85">
        <v>10</v>
      </c>
      <c r="D28" s="85">
        <v>0.76</v>
      </c>
      <c r="E28" s="85">
        <v>0.08</v>
      </c>
      <c r="F28" s="85">
        <v>4.9</v>
      </c>
      <c r="G28" s="85">
        <v>23.5</v>
      </c>
      <c r="H28" s="214">
        <v>0</v>
      </c>
      <c r="I28" s="291"/>
    </row>
    <row r="29" spans="1:9" ht="15">
      <c r="A29" s="5"/>
      <c r="B29" s="285" t="s">
        <v>294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81"/>
    </row>
    <row r="30" spans="1:9" ht="15.75" thickBot="1">
      <c r="A30" s="29"/>
      <c r="B30" s="305" t="s">
        <v>310</v>
      </c>
      <c r="C30" s="99">
        <v>1.5</v>
      </c>
      <c r="D30" s="99">
        <v>0.04</v>
      </c>
      <c r="E30" s="99">
        <v>0.01</v>
      </c>
      <c r="F30" s="99">
        <v>0.09</v>
      </c>
      <c r="G30" s="99">
        <v>0.59</v>
      </c>
      <c r="H30" s="99">
        <v>1.48</v>
      </c>
      <c r="I30" s="100"/>
    </row>
    <row r="31" spans="1:9" ht="29.25" customHeight="1" thickBot="1">
      <c r="A31" s="246" t="s">
        <v>26</v>
      </c>
      <c r="B31" s="247"/>
      <c r="C31" s="247"/>
      <c r="D31" s="43">
        <f>SUM(D5:D30)</f>
        <v>82.95000000000003</v>
      </c>
      <c r="E31" s="43">
        <f>SUM(E5:E30)</f>
        <v>60.849999999999994</v>
      </c>
      <c r="F31" s="43">
        <f>SUM(F5:F30)</f>
        <v>270.91999999999996</v>
      </c>
      <c r="G31" s="65">
        <f>G4+G8+G11+G19+G22</f>
        <v>1979.4700000000003</v>
      </c>
      <c r="H31" s="43">
        <f>SUM(H5:H30)</f>
        <v>92.11000000000001</v>
      </c>
      <c r="I31" s="248"/>
    </row>
    <row r="32" spans="1:9" ht="12.75" hidden="1">
      <c r="A32" s="387"/>
      <c r="B32" s="387"/>
      <c r="C32" s="387"/>
      <c r="D32" s="387"/>
      <c r="E32" s="387"/>
      <c r="F32" s="387"/>
      <c r="G32" s="387"/>
      <c r="H32" s="387"/>
      <c r="I32" s="387"/>
    </row>
    <row r="33" spans="1:9" ht="15.75">
      <c r="A33" s="378" t="s">
        <v>66</v>
      </c>
      <c r="B33" s="378"/>
      <c r="C33" s="378"/>
      <c r="D33" s="378"/>
      <c r="E33" s="378"/>
      <c r="F33" s="378"/>
      <c r="G33" s="378"/>
      <c r="H33" s="378"/>
      <c r="I33" s="378"/>
    </row>
    <row r="34" spans="1:9" ht="15.75">
      <c r="A34" s="376" t="s">
        <v>318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I35"/>
  <sheetViews>
    <sheetView zoomScalePageLayoutView="0" workbookViewId="0" topLeftCell="A1">
      <selection activeCell="A34" sqref="A34:G35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customHeight="1" thickBot="1">
      <c r="A3" s="227" t="s">
        <v>27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f>C5+C6+C7</f>
        <v>416</v>
      </c>
      <c r="D4" s="233"/>
      <c r="E4" s="233"/>
      <c r="F4" s="233"/>
      <c r="G4" s="232">
        <f>G5+G6+G7</f>
        <v>451.75</v>
      </c>
      <c r="H4" s="233"/>
      <c r="I4" s="235"/>
    </row>
    <row r="5" spans="1:9" ht="17.25" customHeight="1">
      <c r="A5" s="3"/>
      <c r="B5" s="279" t="s">
        <v>285</v>
      </c>
      <c r="C5" s="11">
        <v>200</v>
      </c>
      <c r="D5" s="11">
        <v>7.27</v>
      </c>
      <c r="E5" s="11">
        <v>8.36</v>
      </c>
      <c r="F5" s="11">
        <v>28.56</v>
      </c>
      <c r="G5" s="11">
        <v>219.78</v>
      </c>
      <c r="H5" s="15">
        <v>2.08</v>
      </c>
      <c r="I5" s="21">
        <v>199</v>
      </c>
    </row>
    <row r="6" spans="1:9" ht="15">
      <c r="A6" s="4"/>
      <c r="B6" s="280" t="s">
        <v>194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290" t="s">
        <v>240</v>
      </c>
      <c r="C7" s="85">
        <v>180</v>
      </c>
      <c r="D7" s="85">
        <v>4.66</v>
      </c>
      <c r="E7" s="85">
        <v>4.75</v>
      </c>
      <c r="F7" s="85">
        <v>12.81</v>
      </c>
      <c r="G7" s="85">
        <v>113.71</v>
      </c>
      <c r="H7" s="85">
        <v>1.89</v>
      </c>
      <c r="I7" s="291">
        <v>395</v>
      </c>
    </row>
    <row r="8" spans="1:9" ht="15">
      <c r="A8" s="230" t="s">
        <v>187</v>
      </c>
      <c r="B8" s="95"/>
      <c r="C8" s="255">
        <v>0.05</v>
      </c>
      <c r="D8" s="91"/>
      <c r="E8" s="98"/>
      <c r="F8" s="98"/>
      <c r="G8" s="254">
        <f>G9+G10</f>
        <v>117.24000000000001</v>
      </c>
      <c r="H8" s="98"/>
      <c r="I8" s="90"/>
    </row>
    <row r="9" spans="1:9" ht="15">
      <c r="A9" s="5"/>
      <c r="B9" s="286" t="s">
        <v>316</v>
      </c>
      <c r="C9" s="12" t="s">
        <v>317</v>
      </c>
      <c r="D9" s="12">
        <v>0.69</v>
      </c>
      <c r="E9" s="12">
        <v>0.15</v>
      </c>
      <c r="F9" s="12">
        <v>6.19</v>
      </c>
      <c r="G9" s="12">
        <v>32.84</v>
      </c>
      <c r="H9" s="76">
        <v>45.83</v>
      </c>
      <c r="I9" s="74">
        <v>368</v>
      </c>
    </row>
    <row r="10" spans="1:9" ht="15.75" thickBot="1">
      <c r="A10" s="29"/>
      <c r="B10" s="290" t="s">
        <v>299</v>
      </c>
      <c r="C10" s="85">
        <v>200</v>
      </c>
      <c r="D10" s="85">
        <v>1</v>
      </c>
      <c r="E10" s="85">
        <v>0</v>
      </c>
      <c r="F10" s="85">
        <v>20.2</v>
      </c>
      <c r="G10" s="301">
        <v>84.4</v>
      </c>
      <c r="H10" s="85">
        <v>6</v>
      </c>
      <c r="I10" s="73">
        <v>399</v>
      </c>
    </row>
    <row r="11" spans="1:9" ht="15">
      <c r="A11" s="251" t="s">
        <v>12</v>
      </c>
      <c r="B11" s="238"/>
      <c r="C11" s="239">
        <f>C12+C13+C14+C15+C16+C17+C18+C19</f>
        <v>735</v>
      </c>
      <c r="D11" s="231"/>
      <c r="E11" s="231"/>
      <c r="F11" s="231"/>
      <c r="G11" s="239">
        <f>G12+G13+G14+G15+G16+G17+G18+G19</f>
        <v>800.29</v>
      </c>
      <c r="H11" s="231"/>
      <c r="I11" s="241"/>
    </row>
    <row r="12" spans="1:9" ht="25.5" customHeight="1">
      <c r="A12" s="242"/>
      <c r="B12" s="286" t="s">
        <v>348</v>
      </c>
      <c r="C12" s="11">
        <v>60</v>
      </c>
      <c r="D12" s="11">
        <v>0.98</v>
      </c>
      <c r="E12" s="11">
        <v>3.06</v>
      </c>
      <c r="F12" s="11">
        <v>3.81</v>
      </c>
      <c r="G12" s="11">
        <v>47.48</v>
      </c>
      <c r="H12" s="20">
        <v>9.67</v>
      </c>
      <c r="I12" s="25">
        <v>21</v>
      </c>
    </row>
    <row r="13" spans="1:9" ht="16.5" customHeight="1">
      <c r="A13" s="243"/>
      <c r="B13" s="281" t="s">
        <v>200</v>
      </c>
      <c r="C13" s="14">
        <v>200</v>
      </c>
      <c r="D13" s="14">
        <v>8.85</v>
      </c>
      <c r="E13" s="14">
        <v>10.63</v>
      </c>
      <c r="F13" s="14">
        <v>15.87</v>
      </c>
      <c r="G13" s="14">
        <v>194.87</v>
      </c>
      <c r="H13" s="19">
        <v>8.7</v>
      </c>
      <c r="I13" s="21">
        <v>87</v>
      </c>
    </row>
    <row r="14" spans="1:9" ht="15">
      <c r="A14" s="244"/>
      <c r="B14" s="281" t="s">
        <v>282</v>
      </c>
      <c r="C14" s="14">
        <v>90</v>
      </c>
      <c r="D14" s="14">
        <v>13.64</v>
      </c>
      <c r="E14" s="14">
        <v>14.64</v>
      </c>
      <c r="F14" s="14">
        <v>7.99</v>
      </c>
      <c r="G14" s="14">
        <v>219.22</v>
      </c>
      <c r="H14" s="19">
        <v>0.36</v>
      </c>
      <c r="I14" s="21">
        <v>295</v>
      </c>
    </row>
    <row r="15" spans="1:9" ht="16.5" customHeight="1">
      <c r="A15" s="216"/>
      <c r="B15" s="281" t="s">
        <v>283</v>
      </c>
      <c r="C15" s="14">
        <v>120</v>
      </c>
      <c r="D15" s="14">
        <v>7.08</v>
      </c>
      <c r="E15" s="14">
        <v>3.3</v>
      </c>
      <c r="F15" s="14">
        <v>32.01</v>
      </c>
      <c r="G15" s="14">
        <v>185.7</v>
      </c>
      <c r="H15" s="19">
        <v>0</v>
      </c>
      <c r="I15" s="21">
        <v>313</v>
      </c>
    </row>
    <row r="16" spans="1:9" ht="15">
      <c r="A16" s="4"/>
      <c r="B16" s="281" t="s">
        <v>284</v>
      </c>
      <c r="C16" s="14">
        <v>30</v>
      </c>
      <c r="D16" s="14">
        <v>0.52</v>
      </c>
      <c r="E16" s="14">
        <v>1.98</v>
      </c>
      <c r="F16" s="14">
        <v>2.51</v>
      </c>
      <c r="G16" s="14">
        <v>30.21</v>
      </c>
      <c r="H16" s="19">
        <v>0.48</v>
      </c>
      <c r="I16" s="21">
        <v>355</v>
      </c>
    </row>
    <row r="17" spans="1:9" ht="15">
      <c r="A17" s="86"/>
      <c r="B17" s="283" t="s">
        <v>202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>
      <c r="A18" s="86"/>
      <c r="B18" s="280" t="s">
        <v>203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45"/>
    </row>
    <row r="19" spans="1:9" ht="15.75" thickBot="1">
      <c r="A19" s="29"/>
      <c r="B19" s="290" t="s">
        <v>287</v>
      </c>
      <c r="C19" s="85">
        <v>10</v>
      </c>
      <c r="D19" s="85">
        <v>0.76</v>
      </c>
      <c r="E19" s="85">
        <v>0.08</v>
      </c>
      <c r="F19" s="85">
        <v>4.9</v>
      </c>
      <c r="G19" s="85">
        <v>23.5</v>
      </c>
      <c r="H19" s="214">
        <v>0</v>
      </c>
      <c r="I19" s="291"/>
    </row>
    <row r="20" spans="1:9" ht="15">
      <c r="A20" s="251" t="s">
        <v>13</v>
      </c>
      <c r="B20" s="238"/>
      <c r="C20" s="239">
        <f>C21+C22+C23</f>
        <v>225</v>
      </c>
      <c r="D20" s="231"/>
      <c r="E20" s="231"/>
      <c r="F20" s="231"/>
      <c r="G20" s="239">
        <f>G21+G22+G23</f>
        <v>294.78999999999996</v>
      </c>
      <c r="H20" s="231"/>
      <c r="I20" s="241"/>
    </row>
    <row r="21" spans="1:9" ht="15">
      <c r="A21" s="5"/>
      <c r="B21" s="284" t="s">
        <v>323</v>
      </c>
      <c r="C21" s="223">
        <v>175</v>
      </c>
      <c r="D21" s="223">
        <v>4.55</v>
      </c>
      <c r="E21" s="223">
        <v>4.38</v>
      </c>
      <c r="F21" s="223">
        <v>19.25</v>
      </c>
      <c r="G21" s="223">
        <v>134.75</v>
      </c>
      <c r="H21" s="224">
        <v>1.58</v>
      </c>
      <c r="I21" s="225">
        <v>401</v>
      </c>
    </row>
    <row r="22" spans="1:9" ht="15">
      <c r="A22" s="5"/>
      <c r="B22" s="286" t="s">
        <v>302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74">
        <v>123</v>
      </c>
    </row>
    <row r="23" spans="1:9" ht="15.75" thickBot="1">
      <c r="A23" s="5"/>
      <c r="B23" s="280" t="s">
        <v>262</v>
      </c>
      <c r="C23" s="14">
        <v>20</v>
      </c>
      <c r="D23" s="14">
        <v>1.5</v>
      </c>
      <c r="E23" s="14">
        <v>1.96</v>
      </c>
      <c r="F23" s="14">
        <v>14.88</v>
      </c>
      <c r="G23" s="14">
        <v>83.4</v>
      </c>
      <c r="H23" s="14">
        <v>0</v>
      </c>
      <c r="I23" s="45"/>
    </row>
    <row r="24" spans="1:9" ht="15">
      <c r="A24" s="237" t="s">
        <v>14</v>
      </c>
      <c r="B24" s="245"/>
      <c r="C24" s="252">
        <f>C25+C26+C27+C28+C29+C30</f>
        <v>519.5</v>
      </c>
      <c r="D24" s="233"/>
      <c r="E24" s="233"/>
      <c r="F24" s="233"/>
      <c r="G24" s="232">
        <f>G25+G26+G27+G28+G29+G30</f>
        <v>473.66999999999996</v>
      </c>
      <c r="H24" s="233"/>
      <c r="I24" s="235"/>
    </row>
    <row r="25" spans="1:9" ht="30">
      <c r="A25" s="4"/>
      <c r="B25" s="282" t="s">
        <v>352</v>
      </c>
      <c r="C25" s="14">
        <v>60</v>
      </c>
      <c r="D25" s="14">
        <v>1.03</v>
      </c>
      <c r="E25" s="14">
        <v>3.13</v>
      </c>
      <c r="F25" s="14">
        <v>6.19</v>
      </c>
      <c r="G25" s="14">
        <v>57.5</v>
      </c>
      <c r="H25" s="18">
        <v>5.43</v>
      </c>
      <c r="I25" s="21">
        <v>26</v>
      </c>
    </row>
    <row r="26" spans="1:9" ht="30">
      <c r="A26" s="244"/>
      <c r="B26" s="294" t="s">
        <v>286</v>
      </c>
      <c r="C26" s="14">
        <v>228</v>
      </c>
      <c r="D26" s="14">
        <v>14.58</v>
      </c>
      <c r="E26" s="14">
        <v>14.5</v>
      </c>
      <c r="F26" s="14">
        <v>23.6</v>
      </c>
      <c r="G26" s="14">
        <v>284.63</v>
      </c>
      <c r="H26" s="18">
        <v>28.13</v>
      </c>
      <c r="I26" s="21">
        <v>274</v>
      </c>
    </row>
    <row r="27" spans="1:9" ht="15">
      <c r="A27" s="244"/>
      <c r="B27" s="281" t="s">
        <v>195</v>
      </c>
      <c r="C27" s="14">
        <v>180</v>
      </c>
      <c r="D27" s="14">
        <v>0.09</v>
      </c>
      <c r="E27" s="14">
        <v>0.02</v>
      </c>
      <c r="F27" s="66">
        <v>6.01</v>
      </c>
      <c r="G27" s="14">
        <v>24.55</v>
      </c>
      <c r="H27" s="18">
        <v>0.04</v>
      </c>
      <c r="I27" s="21" t="s">
        <v>65</v>
      </c>
    </row>
    <row r="28" spans="1:9" ht="15">
      <c r="A28" s="244"/>
      <c r="B28" s="280" t="s">
        <v>252</v>
      </c>
      <c r="C28" s="14">
        <v>30</v>
      </c>
      <c r="D28" s="14">
        <v>1.98</v>
      </c>
      <c r="E28" s="14">
        <v>0.36</v>
      </c>
      <c r="F28" s="14">
        <v>11.88</v>
      </c>
      <c r="G28" s="14">
        <v>59.4</v>
      </c>
      <c r="H28" s="18">
        <v>0</v>
      </c>
      <c r="I28" s="45"/>
    </row>
    <row r="29" spans="1:9" ht="15.75" customHeight="1" thickBot="1">
      <c r="A29" s="29"/>
      <c r="B29" s="290" t="s">
        <v>204</v>
      </c>
      <c r="C29" s="85">
        <v>20</v>
      </c>
      <c r="D29" s="85">
        <v>1.52</v>
      </c>
      <c r="E29" s="85">
        <v>0.16</v>
      </c>
      <c r="F29" s="85">
        <v>9.8</v>
      </c>
      <c r="G29" s="85">
        <v>47</v>
      </c>
      <c r="H29" s="214">
        <v>0</v>
      </c>
      <c r="I29" s="31"/>
    </row>
    <row r="30" spans="1:9" ht="16.5" customHeight="1" thickBot="1">
      <c r="A30" s="93"/>
      <c r="B30" s="305" t="s">
        <v>310</v>
      </c>
      <c r="C30" s="99">
        <v>1.5</v>
      </c>
      <c r="D30" s="99">
        <v>0.04</v>
      </c>
      <c r="E30" s="99">
        <v>0.01</v>
      </c>
      <c r="F30" s="99">
        <v>0.09</v>
      </c>
      <c r="G30" s="99">
        <v>0.59</v>
      </c>
      <c r="H30" s="99">
        <v>1.48</v>
      </c>
      <c r="I30" s="100"/>
    </row>
    <row r="31" spans="1:9" ht="28.5" customHeight="1" thickBot="1">
      <c r="A31" s="246" t="s">
        <v>28</v>
      </c>
      <c r="B31" s="247"/>
      <c r="C31" s="247"/>
      <c r="D31" s="43">
        <f>SUM(D5:D30)</f>
        <v>90.08</v>
      </c>
      <c r="E31" s="43">
        <f>SUM(E5:E30)</f>
        <v>77.83999999999999</v>
      </c>
      <c r="F31" s="43">
        <f>SUM(F5:F30)</f>
        <v>279.21</v>
      </c>
      <c r="G31" s="43">
        <f>G4+G8+G11+G20+G24</f>
        <v>2137.74</v>
      </c>
      <c r="H31" s="65">
        <f>SUM(H5:H30)</f>
        <v>111.67000000000002</v>
      </c>
      <c r="I31" s="248"/>
    </row>
    <row r="32" spans="1:9" ht="15.75" customHeight="1">
      <c r="A32" s="378" t="s">
        <v>66</v>
      </c>
      <c r="B32" s="378"/>
      <c r="C32" s="378"/>
      <c r="D32" s="378"/>
      <c r="E32" s="378"/>
      <c r="F32" s="378"/>
      <c r="G32" s="378"/>
      <c r="H32" s="378"/>
      <c r="I32" s="378"/>
    </row>
    <row r="34" ht="12.75">
      <c r="A34" t="s">
        <v>356</v>
      </c>
    </row>
    <row r="35" ht="12.75">
      <c r="A35" t="s">
        <v>355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6" t="s">
        <v>338</v>
      </c>
      <c r="B1" s="396"/>
      <c r="C1" s="396"/>
      <c r="D1" s="396"/>
      <c r="E1" s="396"/>
      <c r="F1" s="396"/>
    </row>
    <row r="2" ht="13.5" thickBot="1"/>
    <row r="3" spans="1:6" ht="14.25" customHeight="1">
      <c r="A3" s="383" t="s">
        <v>9</v>
      </c>
      <c r="B3" s="385" t="s">
        <v>3</v>
      </c>
      <c r="C3" s="385"/>
      <c r="D3" s="385"/>
      <c r="E3" s="379" t="s">
        <v>4</v>
      </c>
      <c r="F3" s="381" t="s">
        <v>5</v>
      </c>
    </row>
    <row r="4" spans="1:6" ht="15" thickBot="1">
      <c r="A4" s="397"/>
      <c r="B4" s="49" t="s">
        <v>0</v>
      </c>
      <c r="C4" s="49" t="s">
        <v>1</v>
      </c>
      <c r="D4" s="49" t="s">
        <v>2</v>
      </c>
      <c r="E4" s="394"/>
      <c r="F4" s="395"/>
    </row>
    <row r="5" spans="1:6" ht="15" thickBot="1">
      <c r="A5" s="50"/>
      <c r="B5" s="51"/>
      <c r="C5" s="51"/>
      <c r="D5" s="51"/>
      <c r="E5" s="51"/>
      <c r="F5" s="52"/>
    </row>
    <row r="6" spans="1:6" ht="15.75">
      <c r="A6" s="55" t="s">
        <v>29</v>
      </c>
      <c r="B6" s="37"/>
      <c r="C6" s="37"/>
      <c r="D6" s="37"/>
      <c r="E6" s="37"/>
      <c r="F6" s="38"/>
    </row>
    <row r="7" spans="1:6" ht="15">
      <c r="A7" s="70" t="s">
        <v>82</v>
      </c>
      <c r="B7" s="11">
        <v>86.34</v>
      </c>
      <c r="C7" s="11">
        <v>65.76</v>
      </c>
      <c r="D7" s="53">
        <v>223.15</v>
      </c>
      <c r="E7" s="53">
        <v>1792.33</v>
      </c>
      <c r="F7" s="25">
        <v>61.96</v>
      </c>
    </row>
    <row r="8" spans="1:6" ht="15">
      <c r="A8" s="70" t="s">
        <v>83</v>
      </c>
      <c r="B8" s="53">
        <v>78.31</v>
      </c>
      <c r="C8" s="53">
        <v>70.43</v>
      </c>
      <c r="D8" s="11">
        <v>297.51</v>
      </c>
      <c r="E8" s="53">
        <v>2147.3</v>
      </c>
      <c r="F8" s="25">
        <v>42.83</v>
      </c>
    </row>
    <row r="9" spans="1:6" ht="15">
      <c r="A9" s="70" t="s">
        <v>84</v>
      </c>
      <c r="B9" s="296">
        <v>85.85</v>
      </c>
      <c r="C9" s="296">
        <v>80.58</v>
      </c>
      <c r="D9" s="223">
        <v>251.72</v>
      </c>
      <c r="E9" s="223">
        <v>1965.35</v>
      </c>
      <c r="F9" s="225">
        <v>138.22</v>
      </c>
    </row>
    <row r="10" spans="1:6" ht="15">
      <c r="A10" s="70" t="s">
        <v>85</v>
      </c>
      <c r="B10" s="223">
        <v>99.35</v>
      </c>
      <c r="C10" s="296">
        <v>63.9</v>
      </c>
      <c r="D10" s="223">
        <v>290.45</v>
      </c>
      <c r="E10" s="296">
        <v>2101.82</v>
      </c>
      <c r="F10" s="225">
        <v>111.16</v>
      </c>
    </row>
    <row r="11" spans="1:6" ht="15">
      <c r="A11" s="70" t="s">
        <v>86</v>
      </c>
      <c r="B11" s="296">
        <v>75.53</v>
      </c>
      <c r="C11" s="223">
        <v>81.42</v>
      </c>
      <c r="D11" s="296">
        <v>276.38</v>
      </c>
      <c r="E11" s="296">
        <v>2206.99</v>
      </c>
      <c r="F11" s="297">
        <v>145.41</v>
      </c>
    </row>
    <row r="12" spans="1:6" ht="15">
      <c r="A12" s="70" t="s">
        <v>87</v>
      </c>
      <c r="B12" s="223">
        <v>90.34</v>
      </c>
      <c r="C12" s="296">
        <v>58.31</v>
      </c>
      <c r="D12" s="296">
        <v>332.94</v>
      </c>
      <c r="E12" s="296">
        <v>2255.68</v>
      </c>
      <c r="F12" s="297">
        <v>62.42</v>
      </c>
    </row>
    <row r="13" spans="1:6" ht="15">
      <c r="A13" s="70" t="s">
        <v>88</v>
      </c>
      <c r="B13" s="296">
        <v>76.35</v>
      </c>
      <c r="C13" s="296">
        <v>69.14</v>
      </c>
      <c r="D13" s="296">
        <v>281.96</v>
      </c>
      <c r="E13" s="296">
        <v>2074.34</v>
      </c>
      <c r="F13" s="225">
        <v>128.38</v>
      </c>
    </row>
    <row r="14" spans="1:6" ht="15">
      <c r="A14" s="70" t="s">
        <v>89</v>
      </c>
      <c r="B14" s="53">
        <v>86.55</v>
      </c>
      <c r="C14" s="53">
        <v>84.14</v>
      </c>
      <c r="D14" s="11">
        <v>239.37</v>
      </c>
      <c r="E14" s="11">
        <v>2071.41</v>
      </c>
      <c r="F14" s="25">
        <v>78.62</v>
      </c>
    </row>
    <row r="15" spans="1:6" ht="15">
      <c r="A15" s="70" t="s">
        <v>90</v>
      </c>
      <c r="B15" s="53">
        <v>82.95</v>
      </c>
      <c r="C15" s="53">
        <v>60.85</v>
      </c>
      <c r="D15" s="53">
        <v>270.92</v>
      </c>
      <c r="E15" s="53">
        <v>1979.47</v>
      </c>
      <c r="F15" s="54">
        <v>92.11</v>
      </c>
    </row>
    <row r="16" spans="1:6" ht="15.75" thickBot="1">
      <c r="A16" s="71" t="s">
        <v>91</v>
      </c>
      <c r="B16" s="67">
        <v>90.08</v>
      </c>
      <c r="C16" s="56">
        <v>77.84</v>
      </c>
      <c r="D16" s="67">
        <v>279.21</v>
      </c>
      <c r="E16" s="67">
        <v>2137.74</v>
      </c>
      <c r="F16" s="75">
        <v>111.67</v>
      </c>
    </row>
    <row r="17" spans="1:6" ht="20.25" customHeight="1" thickBot="1">
      <c r="A17" s="63" t="s">
        <v>32</v>
      </c>
      <c r="B17" s="57">
        <f>SUM(B7:B16)</f>
        <v>851.6500000000001</v>
      </c>
      <c r="C17" s="57">
        <f>SUM(C7:C16)</f>
        <v>712.37</v>
      </c>
      <c r="D17" s="57">
        <f>SUM(D7:D16)</f>
        <v>2743.61</v>
      </c>
      <c r="E17" s="57">
        <f>SUM(E7:E16)</f>
        <v>20732.43</v>
      </c>
      <c r="F17" s="58">
        <f>SUM(F7:F16)</f>
        <v>972.7799999999999</v>
      </c>
    </row>
    <row r="18" spans="1:6" ht="30" customHeight="1" thickBot="1">
      <c r="A18" s="59" t="s">
        <v>31</v>
      </c>
      <c r="B18" s="60">
        <f>B17/10</f>
        <v>85.165</v>
      </c>
      <c r="C18" s="60">
        <f>C17/10</f>
        <v>71.237</v>
      </c>
      <c r="D18" s="60">
        <f>D17/10</f>
        <v>274.361</v>
      </c>
      <c r="E18" s="60">
        <f>E17/10</f>
        <v>2073.243</v>
      </c>
      <c r="F18" s="61">
        <f>F17/10</f>
        <v>97.27799999999999</v>
      </c>
    </row>
    <row r="19" spans="1:6" ht="59.25" customHeight="1" thickBot="1">
      <c r="A19" s="59" t="s">
        <v>30</v>
      </c>
      <c r="B19" s="64">
        <v>0.14</v>
      </c>
      <c r="C19" s="64">
        <v>0.31</v>
      </c>
      <c r="D19" s="64">
        <v>0.55</v>
      </c>
      <c r="E19" s="64">
        <v>1</v>
      </c>
      <c r="F19" s="62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1">
      <selection activeCell="AH14" sqref="AH14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5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0039062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64" t="s">
        <v>211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6" t="s">
        <v>121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s="170" customFormat="1" ht="17.25" customHeight="1">
      <c r="A2" s="167" t="s">
        <v>128</v>
      </c>
      <c r="B2" s="168"/>
      <c r="C2" s="169"/>
      <c r="D2" s="360" t="s">
        <v>33</v>
      </c>
      <c r="E2" s="361"/>
      <c r="F2" s="358" t="s">
        <v>34</v>
      </c>
      <c r="G2" s="359"/>
      <c r="H2" s="367" t="s">
        <v>35</v>
      </c>
      <c r="I2" s="368"/>
      <c r="J2" s="360" t="s">
        <v>36</v>
      </c>
      <c r="K2" s="359"/>
      <c r="L2" s="360" t="s">
        <v>37</v>
      </c>
      <c r="M2" s="361"/>
      <c r="N2" s="362" t="s">
        <v>33</v>
      </c>
      <c r="O2" s="368"/>
      <c r="P2" s="362" t="s">
        <v>34</v>
      </c>
      <c r="Q2" s="363"/>
      <c r="R2" s="360" t="s">
        <v>35</v>
      </c>
      <c r="S2" s="361"/>
      <c r="T2" s="360" t="s">
        <v>36</v>
      </c>
      <c r="U2" s="361"/>
      <c r="V2" s="358" t="s">
        <v>37</v>
      </c>
      <c r="W2" s="359"/>
      <c r="X2" s="371" t="s">
        <v>122</v>
      </c>
      <c r="Y2" s="372"/>
      <c r="Z2" s="369" t="s">
        <v>123</v>
      </c>
      <c r="AA2" s="370"/>
    </row>
    <row r="3" spans="1:27" ht="34.5" customHeight="1">
      <c r="A3" s="171"/>
      <c r="B3" s="172" t="s">
        <v>124</v>
      </c>
      <c r="C3" s="173" t="s">
        <v>125</v>
      </c>
      <c r="D3" s="164" t="s">
        <v>126</v>
      </c>
      <c r="E3" s="174" t="s">
        <v>127</v>
      </c>
      <c r="F3" s="175" t="s">
        <v>126</v>
      </c>
      <c r="G3" s="176" t="s">
        <v>127</v>
      </c>
      <c r="H3" s="164" t="s">
        <v>126</v>
      </c>
      <c r="I3" s="174" t="s">
        <v>127</v>
      </c>
      <c r="J3" s="164" t="s">
        <v>126</v>
      </c>
      <c r="K3" s="176" t="s">
        <v>127</v>
      </c>
      <c r="L3" s="164" t="s">
        <v>126</v>
      </c>
      <c r="M3" s="174" t="s">
        <v>127</v>
      </c>
      <c r="N3" s="175" t="s">
        <v>126</v>
      </c>
      <c r="O3" s="174" t="s">
        <v>127</v>
      </c>
      <c r="P3" s="175" t="s">
        <v>126</v>
      </c>
      <c r="Q3" s="176" t="s">
        <v>127</v>
      </c>
      <c r="R3" s="164" t="s">
        <v>126</v>
      </c>
      <c r="S3" s="174" t="s">
        <v>127</v>
      </c>
      <c r="T3" s="164" t="s">
        <v>126</v>
      </c>
      <c r="U3" s="174" t="s">
        <v>127</v>
      </c>
      <c r="V3" s="175" t="s">
        <v>126</v>
      </c>
      <c r="W3" s="176" t="s">
        <v>127</v>
      </c>
      <c r="X3" s="177" t="s">
        <v>126</v>
      </c>
      <c r="Y3" s="178" t="s">
        <v>127</v>
      </c>
      <c r="Z3" s="177" t="s">
        <v>126</v>
      </c>
      <c r="AA3" s="178" t="s">
        <v>127</v>
      </c>
    </row>
    <row r="4" spans="1:27" ht="15" customHeight="1">
      <c r="A4" s="373" t="s">
        <v>335</v>
      </c>
      <c r="B4" s="374"/>
      <c r="C4" s="375"/>
      <c r="D4" s="179"/>
      <c r="E4" s="180"/>
      <c r="F4" s="181"/>
      <c r="G4" s="182"/>
      <c r="H4" s="179"/>
      <c r="I4" s="180"/>
      <c r="J4" s="179"/>
      <c r="K4" s="182"/>
      <c r="L4" s="179"/>
      <c r="M4" s="180"/>
      <c r="N4" s="181"/>
      <c r="O4" s="180"/>
      <c r="P4" s="181"/>
      <c r="Q4" s="182"/>
      <c r="R4" s="179"/>
      <c r="S4" s="180"/>
      <c r="T4" s="179"/>
      <c r="U4" s="180"/>
      <c r="V4" s="181"/>
      <c r="W4" s="182"/>
      <c r="X4" s="183"/>
      <c r="Y4" s="184"/>
      <c r="Z4" s="179"/>
      <c r="AA4" s="180"/>
    </row>
    <row r="5" spans="1:27" ht="26.25" customHeight="1">
      <c r="A5" s="185" t="s">
        <v>129</v>
      </c>
      <c r="B5" s="83">
        <v>50</v>
      </c>
      <c r="C5" s="162">
        <v>50</v>
      </c>
      <c r="D5" s="78">
        <v>55</v>
      </c>
      <c r="E5" s="79">
        <v>55</v>
      </c>
      <c r="F5" s="82">
        <v>55</v>
      </c>
      <c r="G5" s="84">
        <v>55</v>
      </c>
      <c r="H5" s="78">
        <v>30</v>
      </c>
      <c r="I5" s="79">
        <v>30</v>
      </c>
      <c r="J5" s="82">
        <v>55</v>
      </c>
      <c r="K5" s="84">
        <v>55</v>
      </c>
      <c r="L5" s="78">
        <v>55</v>
      </c>
      <c r="M5" s="79">
        <v>55</v>
      </c>
      <c r="N5" s="82">
        <v>55</v>
      </c>
      <c r="O5" s="84">
        <v>55</v>
      </c>
      <c r="P5" s="78">
        <v>55</v>
      </c>
      <c r="Q5" s="79">
        <v>55</v>
      </c>
      <c r="R5" s="82">
        <v>30</v>
      </c>
      <c r="S5" s="84">
        <v>30</v>
      </c>
      <c r="T5" s="78">
        <v>55</v>
      </c>
      <c r="U5" s="79">
        <v>55</v>
      </c>
      <c r="V5" s="82">
        <v>55</v>
      </c>
      <c r="W5" s="84">
        <v>55</v>
      </c>
      <c r="X5" s="186">
        <f>V5+T5+R5+P5+N5+L5+J5+H5+F5+D5</f>
        <v>500</v>
      </c>
      <c r="Y5" s="187">
        <f>W5+U5+S5+Q5+O5+M5+K5+I5+G5+E5</f>
        <v>500</v>
      </c>
      <c r="Z5" s="77">
        <f aca="true" t="shared" si="0" ref="Z5:AA36">X5/10</f>
        <v>50</v>
      </c>
      <c r="AA5" s="274">
        <f t="shared" si="0"/>
        <v>50</v>
      </c>
    </row>
    <row r="6" spans="1:27" ht="27" customHeight="1">
      <c r="A6" s="185" t="s">
        <v>212</v>
      </c>
      <c r="B6" s="352">
        <v>80</v>
      </c>
      <c r="C6" s="355">
        <v>80</v>
      </c>
      <c r="D6" s="78"/>
      <c r="E6" s="79"/>
      <c r="F6" s="82"/>
      <c r="G6" s="84"/>
      <c r="H6" s="78"/>
      <c r="I6" s="79"/>
      <c r="J6" s="82"/>
      <c r="K6" s="84"/>
      <c r="L6" s="78"/>
      <c r="M6" s="79"/>
      <c r="N6" s="82"/>
      <c r="O6" s="84"/>
      <c r="P6" s="78"/>
      <c r="Q6" s="79"/>
      <c r="R6" s="82"/>
      <c r="S6" s="84"/>
      <c r="T6" s="78"/>
      <c r="U6" s="79"/>
      <c r="V6" s="82"/>
      <c r="W6" s="84"/>
      <c r="X6" s="186">
        <f>X9+X8+X7</f>
        <v>801</v>
      </c>
      <c r="Y6" s="187">
        <f>Y9+Y8+Y7</f>
        <v>801</v>
      </c>
      <c r="Z6" s="77">
        <f t="shared" si="0"/>
        <v>80.1</v>
      </c>
      <c r="AA6" s="274">
        <f t="shared" si="0"/>
        <v>80.1</v>
      </c>
    </row>
    <row r="7" spans="1:27" ht="15" customHeight="1">
      <c r="A7" s="188" t="s">
        <v>213</v>
      </c>
      <c r="B7" s="353"/>
      <c r="C7" s="356"/>
      <c r="D7" s="78">
        <v>20</v>
      </c>
      <c r="E7" s="79">
        <v>20</v>
      </c>
      <c r="F7" s="82">
        <v>30</v>
      </c>
      <c r="G7" s="84">
        <v>30</v>
      </c>
      <c r="H7" s="78">
        <v>25</v>
      </c>
      <c r="I7" s="79">
        <v>25</v>
      </c>
      <c r="J7" s="82">
        <v>30</v>
      </c>
      <c r="K7" s="84">
        <v>30</v>
      </c>
      <c r="L7" s="78">
        <v>30</v>
      </c>
      <c r="M7" s="79">
        <v>30</v>
      </c>
      <c r="N7" s="82">
        <v>30</v>
      </c>
      <c r="O7" s="84">
        <v>30</v>
      </c>
      <c r="P7" s="78">
        <v>30</v>
      </c>
      <c r="Q7" s="79">
        <v>30</v>
      </c>
      <c r="R7" s="82">
        <v>15</v>
      </c>
      <c r="S7" s="84">
        <v>15</v>
      </c>
      <c r="T7" s="78">
        <v>30</v>
      </c>
      <c r="U7" s="79">
        <v>30</v>
      </c>
      <c r="V7" s="82">
        <v>30</v>
      </c>
      <c r="W7" s="84">
        <v>30</v>
      </c>
      <c r="X7" s="186">
        <f aca="true" t="shared" si="1" ref="X7:Y11">V7+T7+R7+P7+N7+L7+J7+H7+F7+D7</f>
        <v>270</v>
      </c>
      <c r="Y7" s="187">
        <f t="shared" si="1"/>
        <v>270</v>
      </c>
      <c r="Z7" s="77">
        <f t="shared" si="0"/>
        <v>27</v>
      </c>
      <c r="AA7" s="274">
        <f t="shared" si="0"/>
        <v>27</v>
      </c>
    </row>
    <row r="8" spans="1:27" ht="15.75" customHeight="1">
      <c r="A8" s="188" t="s">
        <v>130</v>
      </c>
      <c r="B8" s="353"/>
      <c r="C8" s="356"/>
      <c r="D8" s="78">
        <v>38</v>
      </c>
      <c r="E8" s="79">
        <v>38</v>
      </c>
      <c r="F8" s="82">
        <v>45</v>
      </c>
      <c r="G8" s="84">
        <v>45</v>
      </c>
      <c r="H8" s="78">
        <v>50</v>
      </c>
      <c r="I8" s="79">
        <v>50</v>
      </c>
      <c r="J8" s="82">
        <v>35</v>
      </c>
      <c r="K8" s="84">
        <v>35</v>
      </c>
      <c r="L8" s="78">
        <v>30</v>
      </c>
      <c r="M8" s="79">
        <v>30</v>
      </c>
      <c r="N8" s="82">
        <v>85</v>
      </c>
      <c r="O8" s="84">
        <v>85</v>
      </c>
      <c r="P8" s="78">
        <v>44</v>
      </c>
      <c r="Q8" s="79">
        <v>44</v>
      </c>
      <c r="R8" s="82">
        <v>59</v>
      </c>
      <c r="S8" s="84">
        <v>59</v>
      </c>
      <c r="T8" s="78">
        <v>37</v>
      </c>
      <c r="U8" s="79">
        <v>37</v>
      </c>
      <c r="V8" s="82">
        <v>82</v>
      </c>
      <c r="W8" s="84">
        <v>82</v>
      </c>
      <c r="X8" s="186">
        <f t="shared" si="1"/>
        <v>505</v>
      </c>
      <c r="Y8" s="187">
        <f t="shared" si="1"/>
        <v>505</v>
      </c>
      <c r="Z8" s="77">
        <f t="shared" si="0"/>
        <v>50.5</v>
      </c>
      <c r="AA8" s="274">
        <f t="shared" si="0"/>
        <v>50.5</v>
      </c>
    </row>
    <row r="9" spans="1:27" ht="15.75" customHeight="1">
      <c r="A9" s="188" t="s">
        <v>131</v>
      </c>
      <c r="B9" s="354"/>
      <c r="C9" s="357"/>
      <c r="D9" s="78"/>
      <c r="E9" s="79"/>
      <c r="F9" s="82">
        <v>3</v>
      </c>
      <c r="G9" s="84">
        <v>3</v>
      </c>
      <c r="H9" s="78"/>
      <c r="I9" s="79"/>
      <c r="J9" s="82">
        <v>5</v>
      </c>
      <c r="K9" s="84">
        <v>5</v>
      </c>
      <c r="L9" s="78"/>
      <c r="M9" s="79"/>
      <c r="N9" s="82">
        <v>8</v>
      </c>
      <c r="O9" s="84">
        <v>8</v>
      </c>
      <c r="P9" s="78"/>
      <c r="Q9" s="79"/>
      <c r="R9" s="82">
        <v>3</v>
      </c>
      <c r="S9" s="84">
        <v>3</v>
      </c>
      <c r="T9" s="78">
        <v>3</v>
      </c>
      <c r="U9" s="79">
        <v>3</v>
      </c>
      <c r="V9" s="82">
        <v>4</v>
      </c>
      <c r="W9" s="84">
        <v>4</v>
      </c>
      <c r="X9" s="186">
        <f t="shared" si="1"/>
        <v>26</v>
      </c>
      <c r="Y9" s="187">
        <f t="shared" si="1"/>
        <v>26</v>
      </c>
      <c r="Z9" s="77">
        <f t="shared" si="0"/>
        <v>2.6</v>
      </c>
      <c r="AA9" s="274">
        <f t="shared" si="0"/>
        <v>2.6</v>
      </c>
    </row>
    <row r="10" spans="1:27" ht="26.25" customHeight="1">
      <c r="A10" s="185" t="s">
        <v>214</v>
      </c>
      <c r="B10" s="83">
        <v>29</v>
      </c>
      <c r="C10" s="162">
        <v>29</v>
      </c>
      <c r="D10" s="78">
        <v>11</v>
      </c>
      <c r="E10" s="79">
        <v>11</v>
      </c>
      <c r="F10" s="82">
        <v>41</v>
      </c>
      <c r="G10" s="84">
        <v>41</v>
      </c>
      <c r="H10" s="78">
        <v>43</v>
      </c>
      <c r="I10" s="79">
        <v>43</v>
      </c>
      <c r="J10" s="82">
        <v>40</v>
      </c>
      <c r="K10" s="84">
        <v>40</v>
      </c>
      <c r="L10" s="78">
        <v>4</v>
      </c>
      <c r="M10" s="79">
        <v>4</v>
      </c>
      <c r="N10" s="82">
        <v>18</v>
      </c>
      <c r="O10" s="84">
        <v>18</v>
      </c>
      <c r="P10" s="78">
        <v>45</v>
      </c>
      <c r="Q10" s="79">
        <v>45</v>
      </c>
      <c r="R10" s="82">
        <v>48</v>
      </c>
      <c r="S10" s="84">
        <v>48</v>
      </c>
      <c r="T10" s="78">
        <v>40</v>
      </c>
      <c r="U10" s="79">
        <v>40</v>
      </c>
      <c r="V10" s="82">
        <v>5</v>
      </c>
      <c r="W10" s="84">
        <v>5</v>
      </c>
      <c r="X10" s="186">
        <f t="shared" si="1"/>
        <v>295</v>
      </c>
      <c r="Y10" s="187">
        <f t="shared" si="1"/>
        <v>295</v>
      </c>
      <c r="Z10" s="77">
        <f t="shared" si="0"/>
        <v>29.5</v>
      </c>
      <c r="AA10" s="274">
        <f t="shared" si="0"/>
        <v>29.5</v>
      </c>
    </row>
    <row r="11" spans="1:27" ht="15.75" customHeight="1">
      <c r="A11" s="185" t="s">
        <v>238</v>
      </c>
      <c r="B11" s="83">
        <v>3</v>
      </c>
      <c r="C11" s="162">
        <v>3</v>
      </c>
      <c r="D11" s="78"/>
      <c r="E11" s="79"/>
      <c r="F11" s="82"/>
      <c r="G11" s="84"/>
      <c r="H11" s="78">
        <v>9</v>
      </c>
      <c r="I11" s="79">
        <v>9</v>
      </c>
      <c r="J11" s="82"/>
      <c r="K11" s="84"/>
      <c r="L11" s="78"/>
      <c r="M11" s="79"/>
      <c r="N11" s="82"/>
      <c r="O11" s="84"/>
      <c r="P11" s="78"/>
      <c r="Q11" s="79"/>
      <c r="R11" s="82">
        <v>9</v>
      </c>
      <c r="S11" s="84">
        <v>9</v>
      </c>
      <c r="T11" s="78"/>
      <c r="U11" s="79"/>
      <c r="V11" s="82"/>
      <c r="W11" s="84"/>
      <c r="X11" s="186">
        <f t="shared" si="1"/>
        <v>18</v>
      </c>
      <c r="Y11" s="187">
        <f t="shared" si="1"/>
        <v>18</v>
      </c>
      <c r="Z11" s="77">
        <f t="shared" si="0"/>
        <v>1.8</v>
      </c>
      <c r="AA11" s="274">
        <f t="shared" si="0"/>
        <v>1.8</v>
      </c>
    </row>
    <row r="12" spans="1:27" ht="15.75" customHeight="1">
      <c r="A12" s="189" t="s">
        <v>215</v>
      </c>
      <c r="B12" s="352">
        <v>43</v>
      </c>
      <c r="C12" s="355">
        <v>43</v>
      </c>
      <c r="D12" s="78"/>
      <c r="E12" s="79"/>
      <c r="F12" s="82"/>
      <c r="G12" s="84"/>
      <c r="H12" s="78"/>
      <c r="I12" s="79"/>
      <c r="J12" s="82"/>
      <c r="K12" s="84"/>
      <c r="L12" s="78"/>
      <c r="M12" s="79"/>
      <c r="N12" s="82"/>
      <c r="O12" s="84"/>
      <c r="P12" s="78"/>
      <c r="Q12" s="79"/>
      <c r="R12" s="82"/>
      <c r="S12" s="84"/>
      <c r="T12" s="78"/>
      <c r="U12" s="79"/>
      <c r="V12" s="82"/>
      <c r="W12" s="84"/>
      <c r="X12" s="78">
        <f>X13+X14+X15+X16+X17+X18+X19+X20+X21</f>
        <v>435</v>
      </c>
      <c r="Y12" s="79">
        <f>Y13+Y14+Y15+Y16+Y17+Y18+Y19+Y20+Y21</f>
        <v>435</v>
      </c>
      <c r="Z12" s="77">
        <f t="shared" si="0"/>
        <v>43.5</v>
      </c>
      <c r="AA12" s="274">
        <f t="shared" si="0"/>
        <v>43.5</v>
      </c>
    </row>
    <row r="13" spans="1:27" ht="15.75" customHeight="1">
      <c r="A13" s="188" t="s">
        <v>132</v>
      </c>
      <c r="B13" s="353"/>
      <c r="C13" s="356"/>
      <c r="D13" s="78"/>
      <c r="E13" s="79"/>
      <c r="F13" s="82"/>
      <c r="G13" s="84"/>
      <c r="H13" s="78"/>
      <c r="I13" s="79"/>
      <c r="J13" s="82"/>
      <c r="K13" s="84"/>
      <c r="L13" s="78">
        <v>23</v>
      </c>
      <c r="M13" s="79">
        <v>23</v>
      </c>
      <c r="N13" s="82"/>
      <c r="O13" s="84"/>
      <c r="P13" s="78"/>
      <c r="Q13" s="79"/>
      <c r="R13" s="82"/>
      <c r="S13" s="84"/>
      <c r="T13" s="78"/>
      <c r="U13" s="79"/>
      <c r="V13" s="82"/>
      <c r="W13" s="84"/>
      <c r="X13" s="186">
        <f aca="true" t="shared" si="2" ref="X13:Y23">V13+T13+R13+P13+N13+L13+J13+H13+F13+D13</f>
        <v>23</v>
      </c>
      <c r="Y13" s="187">
        <f t="shared" si="2"/>
        <v>23</v>
      </c>
      <c r="Z13" s="77">
        <f t="shared" si="0"/>
        <v>2.3</v>
      </c>
      <c r="AA13" s="274">
        <f t="shared" si="0"/>
        <v>2.3</v>
      </c>
    </row>
    <row r="14" spans="1:27" ht="15.75" customHeight="1">
      <c r="A14" s="188" t="s">
        <v>133</v>
      </c>
      <c r="B14" s="353"/>
      <c r="C14" s="356"/>
      <c r="D14" s="78"/>
      <c r="E14" s="79"/>
      <c r="F14" s="82">
        <v>30</v>
      </c>
      <c r="G14" s="84">
        <v>30</v>
      </c>
      <c r="H14" s="78"/>
      <c r="I14" s="79"/>
      <c r="J14" s="82"/>
      <c r="K14" s="84"/>
      <c r="L14" s="78"/>
      <c r="M14" s="79"/>
      <c r="N14" s="82"/>
      <c r="O14" s="84"/>
      <c r="P14" s="78"/>
      <c r="Q14" s="79"/>
      <c r="R14" s="82"/>
      <c r="S14" s="84"/>
      <c r="T14" s="78">
        <v>15</v>
      </c>
      <c r="U14" s="79">
        <v>15</v>
      </c>
      <c r="V14" s="82"/>
      <c r="W14" s="84"/>
      <c r="X14" s="186">
        <f t="shared" si="2"/>
        <v>45</v>
      </c>
      <c r="Y14" s="187">
        <f t="shared" si="2"/>
        <v>45</v>
      </c>
      <c r="Z14" s="77">
        <f t="shared" si="0"/>
        <v>4.5</v>
      </c>
      <c r="AA14" s="274">
        <f t="shared" si="0"/>
        <v>4.5</v>
      </c>
    </row>
    <row r="15" spans="1:27" ht="15" customHeight="1">
      <c r="A15" s="188" t="s">
        <v>134</v>
      </c>
      <c r="B15" s="353"/>
      <c r="C15" s="356"/>
      <c r="D15" s="78">
        <v>6</v>
      </c>
      <c r="E15" s="79">
        <v>6</v>
      </c>
      <c r="F15" s="82"/>
      <c r="G15" s="84"/>
      <c r="H15" s="78"/>
      <c r="I15" s="79"/>
      <c r="J15" s="82"/>
      <c r="K15" s="84"/>
      <c r="L15" s="78"/>
      <c r="M15" s="79"/>
      <c r="N15" s="82"/>
      <c r="O15" s="84"/>
      <c r="P15" s="78"/>
      <c r="Q15" s="79"/>
      <c r="R15" s="82"/>
      <c r="S15" s="84"/>
      <c r="T15" s="78"/>
      <c r="U15" s="79"/>
      <c r="V15" s="82"/>
      <c r="W15" s="84"/>
      <c r="X15" s="186">
        <f t="shared" si="2"/>
        <v>6</v>
      </c>
      <c r="Y15" s="187">
        <f t="shared" si="2"/>
        <v>6</v>
      </c>
      <c r="Z15" s="77">
        <f t="shared" si="0"/>
        <v>0.6</v>
      </c>
      <c r="AA15" s="274">
        <f t="shared" si="0"/>
        <v>0.6</v>
      </c>
    </row>
    <row r="16" spans="1:27" ht="15" customHeight="1">
      <c r="A16" s="188" t="s">
        <v>216</v>
      </c>
      <c r="B16" s="353"/>
      <c r="C16" s="356"/>
      <c r="D16" s="78">
        <v>18</v>
      </c>
      <c r="E16" s="79">
        <v>18</v>
      </c>
      <c r="F16" s="82">
        <v>52</v>
      </c>
      <c r="G16" s="84">
        <v>52</v>
      </c>
      <c r="H16" s="78"/>
      <c r="I16" s="79"/>
      <c r="J16" s="82">
        <v>24</v>
      </c>
      <c r="K16" s="84">
        <v>24</v>
      </c>
      <c r="L16" s="78">
        <v>15</v>
      </c>
      <c r="M16" s="79">
        <v>15</v>
      </c>
      <c r="N16" s="82"/>
      <c r="O16" s="84"/>
      <c r="P16" s="78">
        <v>52</v>
      </c>
      <c r="Q16" s="79">
        <v>52</v>
      </c>
      <c r="R16" s="82"/>
      <c r="S16" s="84"/>
      <c r="T16" s="78">
        <v>39</v>
      </c>
      <c r="U16" s="79">
        <v>39</v>
      </c>
      <c r="V16" s="82">
        <v>7</v>
      </c>
      <c r="W16" s="84">
        <v>7</v>
      </c>
      <c r="X16" s="186">
        <f t="shared" si="2"/>
        <v>207</v>
      </c>
      <c r="Y16" s="187">
        <f t="shared" si="2"/>
        <v>207</v>
      </c>
      <c r="Z16" s="77">
        <f t="shared" si="0"/>
        <v>20.7</v>
      </c>
      <c r="AA16" s="274">
        <f t="shared" si="0"/>
        <v>20.7</v>
      </c>
    </row>
    <row r="17" spans="1:27" ht="16.5" customHeight="1">
      <c r="A17" s="188" t="s">
        <v>135</v>
      </c>
      <c r="B17" s="353"/>
      <c r="C17" s="356"/>
      <c r="D17" s="78"/>
      <c r="E17" s="79"/>
      <c r="F17" s="82"/>
      <c r="G17" s="84"/>
      <c r="H17" s="78"/>
      <c r="I17" s="79"/>
      <c r="J17" s="82"/>
      <c r="K17" s="84"/>
      <c r="L17" s="78"/>
      <c r="M17" s="79"/>
      <c r="N17" s="82">
        <v>26</v>
      </c>
      <c r="O17" s="84">
        <v>26</v>
      </c>
      <c r="P17" s="78"/>
      <c r="Q17" s="79"/>
      <c r="R17" s="82"/>
      <c r="S17" s="84"/>
      <c r="T17" s="78"/>
      <c r="U17" s="79"/>
      <c r="V17" s="82"/>
      <c r="W17" s="84"/>
      <c r="X17" s="186">
        <f t="shared" si="2"/>
        <v>26</v>
      </c>
      <c r="Y17" s="187">
        <f t="shared" si="2"/>
        <v>26</v>
      </c>
      <c r="Z17" s="77">
        <f t="shared" si="0"/>
        <v>2.6</v>
      </c>
      <c r="AA17" s="274">
        <f t="shared" si="0"/>
        <v>2.6</v>
      </c>
    </row>
    <row r="18" spans="1:27" ht="15.75" customHeight="1">
      <c r="A18" s="188" t="s">
        <v>217</v>
      </c>
      <c r="B18" s="353"/>
      <c r="C18" s="356"/>
      <c r="D18" s="78"/>
      <c r="E18" s="79"/>
      <c r="F18" s="82"/>
      <c r="G18" s="84"/>
      <c r="H18" s="78"/>
      <c r="I18" s="79"/>
      <c r="J18" s="82"/>
      <c r="K18" s="84"/>
      <c r="L18" s="78"/>
      <c r="M18" s="79"/>
      <c r="N18" s="82"/>
      <c r="O18" s="84"/>
      <c r="P18" s="78">
        <v>20</v>
      </c>
      <c r="Q18" s="79">
        <v>20</v>
      </c>
      <c r="R18" s="82"/>
      <c r="S18" s="84"/>
      <c r="T18" s="78"/>
      <c r="U18" s="79"/>
      <c r="V18" s="82"/>
      <c r="W18" s="84"/>
      <c r="X18" s="186">
        <f t="shared" si="2"/>
        <v>20</v>
      </c>
      <c r="Y18" s="187">
        <f t="shared" si="2"/>
        <v>20</v>
      </c>
      <c r="Z18" s="77">
        <f t="shared" si="0"/>
        <v>2</v>
      </c>
      <c r="AA18" s="274">
        <f t="shared" si="0"/>
        <v>2</v>
      </c>
    </row>
    <row r="19" spans="1:27" ht="15.75" customHeight="1">
      <c r="A19" s="188" t="s">
        <v>136</v>
      </c>
      <c r="B19" s="353"/>
      <c r="C19" s="356"/>
      <c r="D19" s="78"/>
      <c r="E19" s="79"/>
      <c r="F19" s="82"/>
      <c r="G19" s="84"/>
      <c r="H19" s="78"/>
      <c r="I19" s="79"/>
      <c r="J19" s="82"/>
      <c r="K19" s="84"/>
      <c r="L19" s="78"/>
      <c r="M19" s="79"/>
      <c r="N19" s="82"/>
      <c r="O19" s="84"/>
      <c r="P19" s="78"/>
      <c r="Q19" s="79"/>
      <c r="R19" s="82"/>
      <c r="S19" s="84"/>
      <c r="T19" s="78"/>
      <c r="U19" s="79"/>
      <c r="V19" s="82">
        <v>56</v>
      </c>
      <c r="W19" s="84">
        <v>56</v>
      </c>
      <c r="X19" s="186">
        <f t="shared" si="2"/>
        <v>56</v>
      </c>
      <c r="Y19" s="187">
        <f t="shared" si="2"/>
        <v>56</v>
      </c>
      <c r="Z19" s="77">
        <f t="shared" si="0"/>
        <v>5.6</v>
      </c>
      <c r="AA19" s="274">
        <f t="shared" si="0"/>
        <v>5.6</v>
      </c>
    </row>
    <row r="20" spans="1:27" ht="15" customHeight="1">
      <c r="A20" s="190" t="s">
        <v>137</v>
      </c>
      <c r="B20" s="353"/>
      <c r="C20" s="356"/>
      <c r="D20" s="78"/>
      <c r="E20" s="79"/>
      <c r="F20" s="82"/>
      <c r="G20" s="84"/>
      <c r="H20" s="78"/>
      <c r="I20" s="79"/>
      <c r="J20" s="82"/>
      <c r="K20" s="84">
        <v>26</v>
      </c>
      <c r="L20" s="78">
        <v>26</v>
      </c>
      <c r="M20" s="79"/>
      <c r="N20" s="82"/>
      <c r="O20" s="84"/>
      <c r="P20" s="78"/>
      <c r="Q20" s="79"/>
      <c r="R20" s="82"/>
      <c r="S20" s="84"/>
      <c r="T20" s="78"/>
      <c r="U20" s="79"/>
      <c r="V20" s="82"/>
      <c r="W20" s="84"/>
      <c r="X20" s="186">
        <f t="shared" si="2"/>
        <v>26</v>
      </c>
      <c r="Y20" s="187">
        <f t="shared" si="2"/>
        <v>26</v>
      </c>
      <c r="Z20" s="77">
        <f t="shared" si="0"/>
        <v>2.6</v>
      </c>
      <c r="AA20" s="274">
        <f t="shared" si="0"/>
        <v>2.6</v>
      </c>
    </row>
    <row r="21" spans="1:27" ht="15.75" customHeight="1">
      <c r="A21" s="188" t="s">
        <v>138</v>
      </c>
      <c r="B21" s="354"/>
      <c r="C21" s="357"/>
      <c r="D21" s="78"/>
      <c r="E21" s="79"/>
      <c r="F21" s="82"/>
      <c r="G21" s="84"/>
      <c r="H21" s="78"/>
      <c r="I21" s="79"/>
      <c r="J21" s="82"/>
      <c r="K21" s="84"/>
      <c r="L21" s="78"/>
      <c r="M21" s="79"/>
      <c r="N21" s="82"/>
      <c r="O21" s="84"/>
      <c r="P21" s="78"/>
      <c r="Q21" s="79"/>
      <c r="R21" s="82"/>
      <c r="S21" s="84"/>
      <c r="T21" s="78"/>
      <c r="U21" s="79"/>
      <c r="V21" s="82">
        <v>26</v>
      </c>
      <c r="W21" s="84">
        <v>26</v>
      </c>
      <c r="X21" s="186">
        <f t="shared" si="2"/>
        <v>26</v>
      </c>
      <c r="Y21" s="187">
        <f t="shared" si="2"/>
        <v>26</v>
      </c>
      <c r="Z21" s="77">
        <f t="shared" si="0"/>
        <v>2.6</v>
      </c>
      <c r="AA21" s="274">
        <f t="shared" si="0"/>
        <v>2.6</v>
      </c>
    </row>
    <row r="22" spans="1:27" ht="17.25" customHeight="1">
      <c r="A22" s="185" t="s">
        <v>139</v>
      </c>
      <c r="B22" s="83">
        <v>12</v>
      </c>
      <c r="C22" s="162">
        <v>12</v>
      </c>
      <c r="D22" s="78"/>
      <c r="E22" s="79"/>
      <c r="F22" s="82">
        <v>53</v>
      </c>
      <c r="G22" s="84">
        <v>53</v>
      </c>
      <c r="H22" s="78"/>
      <c r="I22" s="79"/>
      <c r="J22" s="82">
        <v>8</v>
      </c>
      <c r="K22" s="84">
        <v>8</v>
      </c>
      <c r="L22" s="78"/>
      <c r="M22" s="79"/>
      <c r="N22" s="82">
        <v>36</v>
      </c>
      <c r="O22" s="84">
        <v>36</v>
      </c>
      <c r="P22" s="78">
        <v>20</v>
      </c>
      <c r="Q22" s="79">
        <v>20</v>
      </c>
      <c r="R22" s="82"/>
      <c r="S22" s="84"/>
      <c r="T22" s="78"/>
      <c r="U22" s="79"/>
      <c r="V22" s="82"/>
      <c r="W22" s="84"/>
      <c r="X22" s="186">
        <f t="shared" si="2"/>
        <v>117</v>
      </c>
      <c r="Y22" s="187">
        <f t="shared" si="2"/>
        <v>117</v>
      </c>
      <c r="Z22" s="77">
        <f t="shared" si="0"/>
        <v>11.7</v>
      </c>
      <c r="AA22" s="274">
        <f t="shared" si="0"/>
        <v>11.7</v>
      </c>
    </row>
    <row r="23" spans="1:27" ht="17.25" customHeight="1">
      <c r="A23" s="185" t="s">
        <v>367</v>
      </c>
      <c r="B23" s="83">
        <v>187</v>
      </c>
      <c r="C23" s="162">
        <v>140</v>
      </c>
      <c r="D23" s="78">
        <v>68</v>
      </c>
      <c r="E23" s="266">
        <v>51</v>
      </c>
      <c r="F23" s="82">
        <v>35</v>
      </c>
      <c r="G23" s="268">
        <v>26.25</v>
      </c>
      <c r="H23" s="78">
        <v>291</v>
      </c>
      <c r="I23" s="191">
        <v>218.25</v>
      </c>
      <c r="J23" s="82">
        <v>291</v>
      </c>
      <c r="K23" s="196">
        <v>218.25</v>
      </c>
      <c r="L23" s="78">
        <v>315</v>
      </c>
      <c r="M23" s="272">
        <v>236.25</v>
      </c>
      <c r="N23" s="82">
        <v>55</v>
      </c>
      <c r="O23" s="84">
        <v>41.25</v>
      </c>
      <c r="P23" s="78">
        <v>249</v>
      </c>
      <c r="Q23" s="79">
        <v>186.75</v>
      </c>
      <c r="R23" s="82">
        <v>113</v>
      </c>
      <c r="S23" s="84">
        <v>84.75</v>
      </c>
      <c r="T23" s="78">
        <v>205</v>
      </c>
      <c r="U23" s="191">
        <v>153.75</v>
      </c>
      <c r="V23" s="82">
        <v>239</v>
      </c>
      <c r="W23" s="268">
        <v>179.25</v>
      </c>
      <c r="X23" s="78">
        <f t="shared" si="2"/>
        <v>1861</v>
      </c>
      <c r="Y23" s="187">
        <f t="shared" si="2"/>
        <v>1395.75</v>
      </c>
      <c r="Z23" s="77">
        <f t="shared" si="0"/>
        <v>186.1</v>
      </c>
      <c r="AA23" s="274">
        <f t="shared" si="0"/>
        <v>139.575</v>
      </c>
    </row>
    <row r="24" spans="1:27" ht="15.75" customHeight="1">
      <c r="A24" s="189" t="s">
        <v>178</v>
      </c>
      <c r="B24" s="353">
        <v>279</v>
      </c>
      <c r="C24" s="356">
        <v>220</v>
      </c>
      <c r="D24" s="78"/>
      <c r="E24" s="79"/>
      <c r="F24" s="82"/>
      <c r="G24" s="84"/>
      <c r="H24" s="78"/>
      <c r="I24" s="79"/>
      <c r="J24" s="82"/>
      <c r="K24" s="84"/>
      <c r="L24" s="78"/>
      <c r="M24" s="79"/>
      <c r="N24" s="82"/>
      <c r="O24" s="84"/>
      <c r="P24" s="78"/>
      <c r="Q24" s="79"/>
      <c r="R24" s="82"/>
      <c r="S24" s="84"/>
      <c r="T24" s="78"/>
      <c r="U24" s="79"/>
      <c r="V24" s="82"/>
      <c r="W24" s="84"/>
      <c r="X24" s="186">
        <f>X25+X26+X27+X28+X29+X30+X31+X32+X33+X34+X35+X36+X37+X38+X39</f>
        <v>2787</v>
      </c>
      <c r="Y24" s="186">
        <f>Y25+Y26+Y27+Y28+Y29+Y30+Y31+Y32+Y33+Y34+Y35+Y36+Y37+Y38+Y39</f>
        <v>2179.88</v>
      </c>
      <c r="Z24" s="336">
        <f>Z25+Z26+Z27+Z28+Z29+Z30+Z31+Z32+Z33+Z34+Z35+Z36+Z37+Z38+Z39</f>
        <v>278.7</v>
      </c>
      <c r="AA24" s="336">
        <f>AA25+AA26+AA27+AA28+AA29+AA30+AA31+AA32+AA33+AA34+AA35+AA36+AA37+AA38+AA39</f>
        <v>217.98800000000003</v>
      </c>
    </row>
    <row r="25" spans="1:27" ht="15.75" customHeight="1">
      <c r="A25" s="192" t="s">
        <v>144</v>
      </c>
      <c r="B25" s="353"/>
      <c r="C25" s="356"/>
      <c r="D25" s="78">
        <v>3</v>
      </c>
      <c r="E25" s="79">
        <v>3</v>
      </c>
      <c r="F25" s="82">
        <v>2</v>
      </c>
      <c r="G25" s="84">
        <v>2</v>
      </c>
      <c r="H25" s="78"/>
      <c r="I25" s="79"/>
      <c r="J25" s="82">
        <v>1.5</v>
      </c>
      <c r="K25" s="84">
        <v>1.5</v>
      </c>
      <c r="L25" s="78">
        <v>4</v>
      </c>
      <c r="M25" s="79">
        <v>4</v>
      </c>
      <c r="N25" s="82">
        <v>2</v>
      </c>
      <c r="O25" s="84">
        <v>2</v>
      </c>
      <c r="P25" s="78"/>
      <c r="Q25" s="79"/>
      <c r="R25" s="82">
        <v>3</v>
      </c>
      <c r="S25" s="84">
        <v>3</v>
      </c>
      <c r="T25" s="78">
        <v>2.5</v>
      </c>
      <c r="U25" s="79">
        <v>2.5</v>
      </c>
      <c r="V25" s="82">
        <v>1</v>
      </c>
      <c r="W25" s="84">
        <v>1</v>
      </c>
      <c r="X25" s="186">
        <f aca="true" t="shared" si="3" ref="X25:Y39">V25+T25+R25+P25+N25+L25+J25+H25+F25+D25</f>
        <v>19</v>
      </c>
      <c r="Y25" s="187">
        <f t="shared" si="3"/>
        <v>19</v>
      </c>
      <c r="Z25" s="77">
        <f t="shared" si="0"/>
        <v>1.9</v>
      </c>
      <c r="AA25" s="274">
        <f t="shared" si="0"/>
        <v>1.9</v>
      </c>
    </row>
    <row r="26" spans="1:27" ht="15.75" customHeight="1">
      <c r="A26" s="193" t="s">
        <v>218</v>
      </c>
      <c r="B26" s="353"/>
      <c r="C26" s="356"/>
      <c r="D26" s="271"/>
      <c r="E26" s="79"/>
      <c r="F26" s="82"/>
      <c r="G26" s="84"/>
      <c r="H26" s="78"/>
      <c r="I26" s="194"/>
      <c r="J26" s="195"/>
      <c r="K26" s="84"/>
      <c r="L26" s="78"/>
      <c r="M26" s="79"/>
      <c r="N26" s="82"/>
      <c r="O26" s="84"/>
      <c r="P26" s="78"/>
      <c r="Q26" s="79"/>
      <c r="R26" s="82"/>
      <c r="S26" s="196"/>
      <c r="T26" s="78"/>
      <c r="U26" s="79"/>
      <c r="V26" s="82"/>
      <c r="W26" s="84"/>
      <c r="X26" s="78">
        <f t="shared" si="3"/>
        <v>0</v>
      </c>
      <c r="Y26" s="79">
        <f t="shared" si="3"/>
        <v>0</v>
      </c>
      <c r="Z26" s="83">
        <f t="shared" si="0"/>
        <v>0</v>
      </c>
      <c r="AA26" s="274">
        <f t="shared" si="0"/>
        <v>0</v>
      </c>
    </row>
    <row r="27" spans="1:27" ht="16.5" customHeight="1">
      <c r="A27" s="197" t="s">
        <v>219</v>
      </c>
      <c r="B27" s="353"/>
      <c r="C27" s="356"/>
      <c r="D27" s="198">
        <v>126</v>
      </c>
      <c r="E27" s="199">
        <v>100.8</v>
      </c>
      <c r="F27" s="200">
        <v>23</v>
      </c>
      <c r="G27" s="201">
        <v>18.4</v>
      </c>
      <c r="H27" s="198">
        <v>67</v>
      </c>
      <c r="I27" s="199">
        <v>53.6</v>
      </c>
      <c r="J27" s="200">
        <v>90</v>
      </c>
      <c r="K27" s="201">
        <v>72</v>
      </c>
      <c r="L27" s="198">
        <v>63</v>
      </c>
      <c r="M27" s="199">
        <v>50.4</v>
      </c>
      <c r="N27" s="200">
        <v>106</v>
      </c>
      <c r="O27" s="201">
        <v>84.8</v>
      </c>
      <c r="P27" s="198">
        <v>35</v>
      </c>
      <c r="Q27" s="199">
        <v>28</v>
      </c>
      <c r="R27" s="200">
        <v>127</v>
      </c>
      <c r="S27" s="201">
        <v>101.6</v>
      </c>
      <c r="T27" s="198">
        <v>104</v>
      </c>
      <c r="U27" s="199">
        <v>83.2</v>
      </c>
      <c r="V27" s="200">
        <v>78</v>
      </c>
      <c r="W27" s="201">
        <v>62.4</v>
      </c>
      <c r="X27" s="198">
        <f t="shared" si="3"/>
        <v>819</v>
      </c>
      <c r="Y27" s="199">
        <f t="shared" si="3"/>
        <v>655.1999999999999</v>
      </c>
      <c r="Z27" s="202">
        <f t="shared" si="0"/>
        <v>81.9</v>
      </c>
      <c r="AA27" s="275">
        <f t="shared" si="0"/>
        <v>65.52</v>
      </c>
    </row>
    <row r="28" spans="1:27" ht="16.5" customHeight="1">
      <c r="A28" s="188" t="s">
        <v>145</v>
      </c>
      <c r="B28" s="353"/>
      <c r="C28" s="356"/>
      <c r="D28" s="78">
        <v>54</v>
      </c>
      <c r="E28" s="191">
        <v>45.36</v>
      </c>
      <c r="F28" s="82">
        <v>35</v>
      </c>
      <c r="G28" s="203">
        <v>29.4</v>
      </c>
      <c r="H28" s="78">
        <v>7</v>
      </c>
      <c r="I28" s="191">
        <v>5.88</v>
      </c>
      <c r="J28" s="82">
        <v>78</v>
      </c>
      <c r="K28" s="203">
        <v>65.52</v>
      </c>
      <c r="L28" s="78">
        <v>48</v>
      </c>
      <c r="M28" s="266">
        <v>40.32</v>
      </c>
      <c r="N28" s="82">
        <v>27</v>
      </c>
      <c r="O28" s="84">
        <v>22.68</v>
      </c>
      <c r="P28" s="78">
        <v>35</v>
      </c>
      <c r="Q28" s="79">
        <v>29.4</v>
      </c>
      <c r="R28" s="82">
        <v>20</v>
      </c>
      <c r="S28" s="84">
        <v>16.8</v>
      </c>
      <c r="T28" s="78">
        <v>88</v>
      </c>
      <c r="U28" s="79">
        <v>73.92</v>
      </c>
      <c r="V28" s="82">
        <v>45</v>
      </c>
      <c r="W28" s="203">
        <v>37.8</v>
      </c>
      <c r="X28" s="186">
        <f t="shared" si="3"/>
        <v>437</v>
      </c>
      <c r="Y28" s="187">
        <f t="shared" si="3"/>
        <v>367.08</v>
      </c>
      <c r="Z28" s="77">
        <f t="shared" si="0"/>
        <v>43.7</v>
      </c>
      <c r="AA28" s="274">
        <f t="shared" si="0"/>
        <v>36.708</v>
      </c>
    </row>
    <row r="29" spans="1:27" ht="16.5" customHeight="1">
      <c r="A29" s="188" t="s">
        <v>220</v>
      </c>
      <c r="B29" s="353"/>
      <c r="C29" s="356"/>
      <c r="D29" s="78">
        <v>206</v>
      </c>
      <c r="E29" s="79">
        <v>164.8</v>
      </c>
      <c r="F29" s="82">
        <v>86</v>
      </c>
      <c r="G29" s="196">
        <v>68.8</v>
      </c>
      <c r="H29" s="78"/>
      <c r="I29" s="79"/>
      <c r="J29" s="82">
        <v>59</v>
      </c>
      <c r="K29" s="84">
        <v>47.2</v>
      </c>
      <c r="L29" s="78">
        <v>150</v>
      </c>
      <c r="M29" s="79">
        <v>120</v>
      </c>
      <c r="N29" s="82">
        <v>190</v>
      </c>
      <c r="O29" s="84">
        <v>152</v>
      </c>
      <c r="P29" s="78">
        <v>75</v>
      </c>
      <c r="Q29" s="79">
        <v>60</v>
      </c>
      <c r="R29" s="82">
        <v>95</v>
      </c>
      <c r="S29" s="84">
        <v>76</v>
      </c>
      <c r="T29" s="78"/>
      <c r="U29" s="79"/>
      <c r="V29" s="82">
        <v>151</v>
      </c>
      <c r="W29" s="269">
        <v>73.6</v>
      </c>
      <c r="X29" s="186">
        <f t="shared" si="3"/>
        <v>1012</v>
      </c>
      <c r="Y29" s="187">
        <f t="shared" si="3"/>
        <v>762.4000000000001</v>
      </c>
      <c r="Z29" s="77">
        <f t="shared" si="0"/>
        <v>101.2</v>
      </c>
      <c r="AA29" s="274">
        <f t="shared" si="0"/>
        <v>76.24000000000001</v>
      </c>
    </row>
    <row r="30" spans="1:27" ht="17.25" customHeight="1">
      <c r="A30" s="193" t="s">
        <v>146</v>
      </c>
      <c r="B30" s="353"/>
      <c r="C30" s="356"/>
      <c r="D30" s="78"/>
      <c r="E30" s="79"/>
      <c r="F30" s="82"/>
      <c r="G30" s="84"/>
      <c r="H30" s="198"/>
      <c r="I30" s="199"/>
      <c r="J30" s="82"/>
      <c r="K30" s="84"/>
      <c r="L30" s="78"/>
      <c r="M30" s="79"/>
      <c r="N30" s="82"/>
      <c r="O30" s="84"/>
      <c r="P30" s="198"/>
      <c r="Q30" s="199"/>
      <c r="R30" s="82"/>
      <c r="S30" s="84"/>
      <c r="T30" s="78"/>
      <c r="U30" s="79"/>
      <c r="V30" s="82"/>
      <c r="W30" s="84"/>
      <c r="X30" s="78">
        <f t="shared" si="3"/>
        <v>0</v>
      </c>
      <c r="Y30" s="79">
        <f t="shared" si="3"/>
        <v>0</v>
      </c>
      <c r="Z30" s="83">
        <f t="shared" si="0"/>
        <v>0</v>
      </c>
      <c r="AA30" s="274">
        <f t="shared" si="0"/>
        <v>0</v>
      </c>
    </row>
    <row r="31" spans="1:27" ht="15.75" customHeight="1">
      <c r="A31" s="197" t="s">
        <v>221</v>
      </c>
      <c r="B31" s="353"/>
      <c r="C31" s="356"/>
      <c r="D31" s="198">
        <v>16</v>
      </c>
      <c r="E31" s="199">
        <v>12.8</v>
      </c>
      <c r="F31" s="200">
        <v>14</v>
      </c>
      <c r="G31" s="201">
        <v>11.2</v>
      </c>
      <c r="H31" s="198">
        <v>73</v>
      </c>
      <c r="I31" s="199">
        <v>58.4</v>
      </c>
      <c r="J31" s="200"/>
      <c r="K31" s="201"/>
      <c r="L31" s="198">
        <v>67</v>
      </c>
      <c r="M31" s="199">
        <v>53.6</v>
      </c>
      <c r="N31" s="200">
        <v>73</v>
      </c>
      <c r="O31" s="201">
        <v>58.4</v>
      </c>
      <c r="P31" s="198">
        <v>16</v>
      </c>
      <c r="Q31" s="199">
        <v>12.8</v>
      </c>
      <c r="R31" s="200">
        <v>50</v>
      </c>
      <c r="S31" s="201">
        <v>40</v>
      </c>
      <c r="T31" s="198"/>
      <c r="U31" s="199"/>
      <c r="V31" s="200"/>
      <c r="W31" s="201"/>
      <c r="X31" s="198">
        <f t="shared" si="3"/>
        <v>309</v>
      </c>
      <c r="Y31" s="199">
        <f t="shared" si="3"/>
        <v>247.2</v>
      </c>
      <c r="Z31" s="202">
        <f t="shared" si="0"/>
        <v>30.9</v>
      </c>
      <c r="AA31" s="275">
        <f t="shared" si="0"/>
        <v>24.72</v>
      </c>
    </row>
    <row r="32" spans="1:27" ht="16.5" customHeight="1">
      <c r="A32" s="197" t="s">
        <v>141</v>
      </c>
      <c r="B32" s="353"/>
      <c r="C32" s="356"/>
      <c r="D32" s="198"/>
      <c r="E32" s="199"/>
      <c r="F32" s="200"/>
      <c r="G32" s="201"/>
      <c r="H32" s="198"/>
      <c r="I32" s="199"/>
      <c r="J32" s="200"/>
      <c r="K32" s="201"/>
      <c r="L32" s="198"/>
      <c r="M32" s="199"/>
      <c r="N32" s="200"/>
      <c r="O32" s="201"/>
      <c r="P32" s="198"/>
      <c r="Q32" s="199"/>
      <c r="R32" s="200"/>
      <c r="S32" s="201"/>
      <c r="T32" s="198"/>
      <c r="U32" s="199"/>
      <c r="V32" s="200"/>
      <c r="W32" s="201"/>
      <c r="X32" s="198">
        <f t="shared" si="3"/>
        <v>0</v>
      </c>
      <c r="Y32" s="199">
        <f t="shared" si="3"/>
        <v>0</v>
      </c>
      <c r="Z32" s="202">
        <f t="shared" si="0"/>
        <v>0</v>
      </c>
      <c r="AA32" s="275">
        <f t="shared" si="0"/>
        <v>0</v>
      </c>
    </row>
    <row r="33" spans="1:27" ht="15.75" customHeight="1">
      <c r="A33" s="188" t="s">
        <v>140</v>
      </c>
      <c r="B33" s="353"/>
      <c r="C33" s="356"/>
      <c r="D33" s="78"/>
      <c r="E33" s="79"/>
      <c r="F33" s="82"/>
      <c r="G33" s="84"/>
      <c r="H33" s="78"/>
      <c r="I33" s="79"/>
      <c r="J33" s="82"/>
      <c r="K33" s="84"/>
      <c r="L33" s="78"/>
      <c r="M33" s="79"/>
      <c r="N33" s="78"/>
      <c r="O33" s="79"/>
      <c r="P33" s="78"/>
      <c r="Q33" s="79"/>
      <c r="R33" s="82"/>
      <c r="S33" s="84"/>
      <c r="T33" s="78"/>
      <c r="U33" s="79"/>
      <c r="V33" s="82"/>
      <c r="W33" s="84"/>
      <c r="X33" s="78">
        <f t="shared" si="3"/>
        <v>0</v>
      </c>
      <c r="Y33" s="79">
        <f t="shared" si="3"/>
        <v>0</v>
      </c>
      <c r="Z33" s="83">
        <f t="shared" si="0"/>
        <v>0</v>
      </c>
      <c r="AA33" s="274">
        <f t="shared" si="0"/>
        <v>0</v>
      </c>
    </row>
    <row r="34" spans="1:27" ht="16.5" customHeight="1">
      <c r="A34" s="197" t="s">
        <v>222</v>
      </c>
      <c r="B34" s="353"/>
      <c r="C34" s="356"/>
      <c r="D34" s="198"/>
      <c r="E34" s="199"/>
      <c r="F34" s="200"/>
      <c r="G34" s="201"/>
      <c r="H34" s="198"/>
      <c r="I34" s="199"/>
      <c r="J34" s="200"/>
      <c r="K34" s="201"/>
      <c r="L34" s="198"/>
      <c r="M34" s="199"/>
      <c r="N34" s="200"/>
      <c r="O34" s="201"/>
      <c r="P34" s="198"/>
      <c r="Q34" s="199"/>
      <c r="R34" s="200"/>
      <c r="S34" s="201"/>
      <c r="T34" s="198"/>
      <c r="U34" s="199"/>
      <c r="V34" s="200"/>
      <c r="W34" s="201"/>
      <c r="X34" s="198">
        <f t="shared" si="3"/>
        <v>0</v>
      </c>
      <c r="Y34" s="199">
        <f t="shared" si="3"/>
        <v>0</v>
      </c>
      <c r="Z34" s="202">
        <f t="shared" si="0"/>
        <v>0</v>
      </c>
      <c r="AA34" s="275">
        <f t="shared" si="0"/>
        <v>0</v>
      </c>
    </row>
    <row r="35" spans="1:27" ht="16.5" customHeight="1">
      <c r="A35" s="188" t="s">
        <v>142</v>
      </c>
      <c r="B35" s="353"/>
      <c r="C35" s="356"/>
      <c r="D35" s="78">
        <v>1</v>
      </c>
      <c r="E35" s="79">
        <v>0.8</v>
      </c>
      <c r="F35" s="78">
        <v>1</v>
      </c>
      <c r="G35" s="79">
        <v>0.8</v>
      </c>
      <c r="H35" s="78">
        <v>1</v>
      </c>
      <c r="I35" s="79">
        <v>0.8</v>
      </c>
      <c r="J35" s="82">
        <v>4</v>
      </c>
      <c r="K35" s="84">
        <v>3.2</v>
      </c>
      <c r="L35" s="78">
        <v>1</v>
      </c>
      <c r="M35" s="79">
        <v>0.8</v>
      </c>
      <c r="N35" s="82">
        <v>1</v>
      </c>
      <c r="O35" s="84">
        <v>0.8</v>
      </c>
      <c r="P35" s="78">
        <v>4</v>
      </c>
      <c r="Q35" s="79">
        <v>3.2</v>
      </c>
      <c r="R35" s="82">
        <v>1</v>
      </c>
      <c r="S35" s="79">
        <v>0.8</v>
      </c>
      <c r="T35" s="78">
        <v>1</v>
      </c>
      <c r="U35" s="79">
        <v>0.8</v>
      </c>
      <c r="V35" s="82">
        <v>4</v>
      </c>
      <c r="W35" s="84">
        <v>3.2</v>
      </c>
      <c r="X35" s="186">
        <f t="shared" si="3"/>
        <v>19</v>
      </c>
      <c r="Y35" s="187">
        <f t="shared" si="3"/>
        <v>15.200000000000003</v>
      </c>
      <c r="Z35" s="77">
        <f t="shared" si="0"/>
        <v>1.9</v>
      </c>
      <c r="AA35" s="274">
        <f t="shared" si="0"/>
        <v>1.5200000000000002</v>
      </c>
    </row>
    <row r="36" spans="1:27" ht="15.75" customHeight="1">
      <c r="A36" s="188" t="s">
        <v>309</v>
      </c>
      <c r="B36" s="353"/>
      <c r="C36" s="356"/>
      <c r="D36" s="78">
        <v>2</v>
      </c>
      <c r="E36" s="79">
        <v>1.5</v>
      </c>
      <c r="F36" s="78">
        <v>2</v>
      </c>
      <c r="G36" s="79">
        <v>1.5</v>
      </c>
      <c r="H36" s="78">
        <v>2</v>
      </c>
      <c r="I36" s="79">
        <v>1.5</v>
      </c>
      <c r="J36" s="78">
        <v>2</v>
      </c>
      <c r="K36" s="84">
        <v>1.5</v>
      </c>
      <c r="L36" s="78">
        <v>2</v>
      </c>
      <c r="M36" s="79">
        <v>1.5</v>
      </c>
      <c r="N36" s="82">
        <v>2</v>
      </c>
      <c r="O36" s="84">
        <v>1.5</v>
      </c>
      <c r="P36" s="78">
        <v>2</v>
      </c>
      <c r="Q36" s="79">
        <v>1.5</v>
      </c>
      <c r="R36" s="82">
        <v>2</v>
      </c>
      <c r="S36" s="79">
        <v>1.5</v>
      </c>
      <c r="T36" s="78">
        <v>2</v>
      </c>
      <c r="U36" s="79">
        <v>1.5</v>
      </c>
      <c r="V36" s="78">
        <v>2</v>
      </c>
      <c r="W36" s="79">
        <v>1.5</v>
      </c>
      <c r="X36" s="186">
        <f t="shared" si="3"/>
        <v>20</v>
      </c>
      <c r="Y36" s="187">
        <f t="shared" si="3"/>
        <v>15</v>
      </c>
      <c r="Z36" s="77">
        <f t="shared" si="0"/>
        <v>2</v>
      </c>
      <c r="AA36" s="274">
        <f t="shared" si="0"/>
        <v>1.5</v>
      </c>
    </row>
    <row r="37" spans="1:27" ht="15.75" customHeight="1">
      <c r="A37" s="197" t="s">
        <v>143</v>
      </c>
      <c r="B37" s="353"/>
      <c r="C37" s="356"/>
      <c r="D37" s="198"/>
      <c r="E37" s="199"/>
      <c r="F37" s="200"/>
      <c r="G37" s="201"/>
      <c r="H37" s="198"/>
      <c r="I37" s="199"/>
      <c r="J37" s="200"/>
      <c r="K37" s="201"/>
      <c r="L37" s="198"/>
      <c r="M37" s="199"/>
      <c r="N37" s="200"/>
      <c r="O37" s="201"/>
      <c r="P37" s="198"/>
      <c r="Q37" s="199"/>
      <c r="R37" s="200"/>
      <c r="S37" s="201"/>
      <c r="T37" s="198"/>
      <c r="U37" s="199"/>
      <c r="V37" s="200"/>
      <c r="W37" s="201"/>
      <c r="X37" s="198">
        <f t="shared" si="3"/>
        <v>0</v>
      </c>
      <c r="Y37" s="199">
        <f t="shared" si="3"/>
        <v>0</v>
      </c>
      <c r="Z37" s="202">
        <f aca="true" t="shared" si="4" ref="Z37:AA68">X37/10</f>
        <v>0</v>
      </c>
      <c r="AA37" s="275">
        <f t="shared" si="4"/>
        <v>0</v>
      </c>
    </row>
    <row r="38" spans="1:27" ht="16.5" customHeight="1">
      <c r="A38" s="188" t="s">
        <v>147</v>
      </c>
      <c r="B38" s="353"/>
      <c r="C38" s="356"/>
      <c r="D38" s="78"/>
      <c r="E38" s="79"/>
      <c r="F38" s="82">
        <v>66</v>
      </c>
      <c r="G38" s="84">
        <v>42.9</v>
      </c>
      <c r="H38" s="78"/>
      <c r="I38" s="79"/>
      <c r="J38" s="82"/>
      <c r="K38" s="84"/>
      <c r="L38" s="78"/>
      <c r="M38" s="79"/>
      <c r="N38" s="82"/>
      <c r="O38" s="84"/>
      <c r="P38" s="78"/>
      <c r="Q38" s="79"/>
      <c r="R38" s="82">
        <v>66</v>
      </c>
      <c r="S38" s="84">
        <v>42.9</v>
      </c>
      <c r="T38" s="78"/>
      <c r="U38" s="79"/>
      <c r="V38" s="82"/>
      <c r="W38" s="84"/>
      <c r="X38" s="186">
        <f t="shared" si="3"/>
        <v>132</v>
      </c>
      <c r="Y38" s="187">
        <f t="shared" si="3"/>
        <v>85.8</v>
      </c>
      <c r="Z38" s="77">
        <f t="shared" si="4"/>
        <v>13.2</v>
      </c>
      <c r="AA38" s="274">
        <f t="shared" si="4"/>
        <v>8.58</v>
      </c>
    </row>
    <row r="39" spans="1:27" ht="16.5" customHeight="1">
      <c r="A39" s="188" t="s">
        <v>223</v>
      </c>
      <c r="B39" s="354"/>
      <c r="C39" s="357"/>
      <c r="D39" s="78"/>
      <c r="E39" s="79"/>
      <c r="F39" s="82"/>
      <c r="G39" s="84"/>
      <c r="H39" s="78"/>
      <c r="I39" s="79"/>
      <c r="J39" s="82"/>
      <c r="K39" s="84"/>
      <c r="L39" s="78">
        <v>10</v>
      </c>
      <c r="M39" s="266">
        <v>6.5</v>
      </c>
      <c r="N39" s="82"/>
      <c r="O39" s="84"/>
      <c r="P39" s="78"/>
      <c r="Q39" s="79"/>
      <c r="R39" s="82"/>
      <c r="S39" s="84"/>
      <c r="T39" s="78"/>
      <c r="U39" s="79"/>
      <c r="V39" s="78">
        <v>10</v>
      </c>
      <c r="W39" s="266">
        <v>6.5</v>
      </c>
      <c r="X39" s="186">
        <f t="shared" si="3"/>
        <v>20</v>
      </c>
      <c r="Y39" s="187">
        <f t="shared" si="3"/>
        <v>13</v>
      </c>
      <c r="Z39" s="77">
        <f t="shared" si="4"/>
        <v>2</v>
      </c>
      <c r="AA39" s="274">
        <f t="shared" si="4"/>
        <v>1.3</v>
      </c>
    </row>
    <row r="40" spans="1:27" ht="18" customHeight="1">
      <c r="A40" s="189" t="s">
        <v>224</v>
      </c>
      <c r="B40" s="352">
        <v>114</v>
      </c>
      <c r="C40" s="355">
        <v>100</v>
      </c>
      <c r="D40" s="78"/>
      <c r="E40" s="79"/>
      <c r="F40" s="82"/>
      <c r="G40" s="84"/>
      <c r="H40" s="78"/>
      <c r="I40" s="79"/>
      <c r="J40" s="82"/>
      <c r="K40" s="84"/>
      <c r="L40" s="78"/>
      <c r="M40" s="79"/>
      <c r="N40" s="82"/>
      <c r="O40" s="84"/>
      <c r="P40" s="78"/>
      <c r="Q40" s="79"/>
      <c r="R40" s="82"/>
      <c r="S40" s="84"/>
      <c r="T40" s="78"/>
      <c r="U40" s="79"/>
      <c r="V40" s="82"/>
      <c r="W40" s="84"/>
      <c r="X40" s="78">
        <f>X41+X42+X43+X44+X45+X46+X47</f>
        <v>1143</v>
      </c>
      <c r="Y40" s="204">
        <f>Y41+Y42+Y43+Y44+Y45+Y46+Y47</f>
        <v>935.64</v>
      </c>
      <c r="Z40" s="77">
        <f t="shared" si="4"/>
        <v>114.3</v>
      </c>
      <c r="AA40" s="274">
        <f t="shared" si="4"/>
        <v>93.564</v>
      </c>
    </row>
    <row r="41" spans="1:27" ht="17.25" customHeight="1">
      <c r="A41" s="188" t="s">
        <v>148</v>
      </c>
      <c r="B41" s="353"/>
      <c r="C41" s="356"/>
      <c r="D41" s="78">
        <v>82</v>
      </c>
      <c r="E41" s="79">
        <v>72</v>
      </c>
      <c r="F41" s="82">
        <v>23</v>
      </c>
      <c r="G41" s="203">
        <v>20.24</v>
      </c>
      <c r="H41" s="78">
        <v>15</v>
      </c>
      <c r="I41" s="79">
        <v>13.2</v>
      </c>
      <c r="J41" s="82">
        <v>50</v>
      </c>
      <c r="K41" s="84">
        <v>44</v>
      </c>
      <c r="L41" s="78"/>
      <c r="M41" s="79"/>
      <c r="N41" s="82">
        <v>82</v>
      </c>
      <c r="O41" s="84">
        <v>72</v>
      </c>
      <c r="P41" s="78"/>
      <c r="Q41" s="79"/>
      <c r="R41" s="82">
        <v>15</v>
      </c>
      <c r="S41" s="84">
        <v>13.2</v>
      </c>
      <c r="T41" s="78"/>
      <c r="U41" s="79"/>
      <c r="V41" s="82"/>
      <c r="W41" s="84"/>
      <c r="X41" s="186">
        <f aca="true" t="shared" si="5" ref="X41:Y56">V41+T41+R41+P41+N41+L41+J41+H41+F41+D41</f>
        <v>267</v>
      </c>
      <c r="Y41" s="187">
        <f t="shared" si="5"/>
        <v>234.64</v>
      </c>
      <c r="Z41" s="77">
        <f t="shared" si="4"/>
        <v>26.7</v>
      </c>
      <c r="AA41" s="274">
        <f t="shared" si="4"/>
        <v>23.464</v>
      </c>
    </row>
    <row r="42" spans="1:27" ht="15.75" customHeight="1">
      <c r="A42" s="188" t="s">
        <v>149</v>
      </c>
      <c r="B42" s="353"/>
      <c r="C42" s="356"/>
      <c r="D42" s="78"/>
      <c r="E42" s="79"/>
      <c r="F42" s="82">
        <v>88</v>
      </c>
      <c r="G42" s="84">
        <v>79</v>
      </c>
      <c r="H42" s="78"/>
      <c r="I42" s="79"/>
      <c r="J42" s="82">
        <v>88</v>
      </c>
      <c r="K42" s="84">
        <v>79</v>
      </c>
      <c r="L42" s="78"/>
      <c r="M42" s="79"/>
      <c r="N42" s="82"/>
      <c r="O42" s="84"/>
      <c r="P42" s="78">
        <v>88</v>
      </c>
      <c r="Q42" s="79">
        <v>79</v>
      </c>
      <c r="R42" s="82"/>
      <c r="S42" s="84"/>
      <c r="T42" s="78">
        <v>100</v>
      </c>
      <c r="U42" s="79">
        <v>90</v>
      </c>
      <c r="V42" s="82"/>
      <c r="W42" s="84"/>
      <c r="X42" s="186">
        <f t="shared" si="5"/>
        <v>364</v>
      </c>
      <c r="Y42" s="187">
        <f t="shared" si="5"/>
        <v>327</v>
      </c>
      <c r="Z42" s="77">
        <f t="shared" si="4"/>
        <v>36.4</v>
      </c>
      <c r="AA42" s="274">
        <f t="shared" si="4"/>
        <v>32.7</v>
      </c>
    </row>
    <row r="43" spans="1:27" ht="15" customHeight="1">
      <c r="A43" s="188" t="s">
        <v>225</v>
      </c>
      <c r="B43" s="353"/>
      <c r="C43" s="356"/>
      <c r="D43" s="78"/>
      <c r="E43" s="79"/>
      <c r="F43" s="82"/>
      <c r="G43" s="84"/>
      <c r="H43" s="78"/>
      <c r="I43" s="79"/>
      <c r="J43" s="82"/>
      <c r="K43" s="84"/>
      <c r="L43" s="78">
        <v>82</v>
      </c>
      <c r="M43" s="79">
        <v>49</v>
      </c>
      <c r="N43" s="82"/>
      <c r="O43" s="84"/>
      <c r="P43" s="78"/>
      <c r="Q43" s="79"/>
      <c r="R43" s="82">
        <v>82</v>
      </c>
      <c r="S43" s="84">
        <v>49</v>
      </c>
      <c r="T43" s="78"/>
      <c r="U43" s="79"/>
      <c r="V43" s="82"/>
      <c r="W43" s="84"/>
      <c r="X43" s="186">
        <f t="shared" si="5"/>
        <v>164</v>
      </c>
      <c r="Y43" s="187">
        <f t="shared" si="5"/>
        <v>98</v>
      </c>
      <c r="Z43" s="77">
        <f t="shared" si="4"/>
        <v>16.4</v>
      </c>
      <c r="AA43" s="274">
        <f t="shared" si="4"/>
        <v>9.8</v>
      </c>
    </row>
    <row r="44" spans="1:27" ht="15" customHeight="1">
      <c r="A44" s="188" t="s">
        <v>151</v>
      </c>
      <c r="B44" s="353"/>
      <c r="C44" s="356"/>
      <c r="D44" s="78">
        <v>7</v>
      </c>
      <c r="E44" s="79">
        <v>7</v>
      </c>
      <c r="F44" s="82">
        <v>3</v>
      </c>
      <c r="G44" s="84">
        <v>3</v>
      </c>
      <c r="H44" s="78"/>
      <c r="I44" s="79"/>
      <c r="J44" s="82">
        <v>10</v>
      </c>
      <c r="K44" s="84">
        <v>10</v>
      </c>
      <c r="L44" s="78"/>
      <c r="M44" s="79"/>
      <c r="N44" s="82">
        <v>7</v>
      </c>
      <c r="O44" s="84">
        <v>7</v>
      </c>
      <c r="P44" s="78">
        <v>10</v>
      </c>
      <c r="Q44" s="79">
        <v>10</v>
      </c>
      <c r="R44" s="82"/>
      <c r="S44" s="84"/>
      <c r="T44" s="78">
        <v>7</v>
      </c>
      <c r="U44" s="79">
        <v>7</v>
      </c>
      <c r="V44" s="82">
        <v>3</v>
      </c>
      <c r="W44" s="84">
        <v>3</v>
      </c>
      <c r="X44" s="186">
        <f t="shared" si="5"/>
        <v>47</v>
      </c>
      <c r="Y44" s="187">
        <f t="shared" si="5"/>
        <v>47</v>
      </c>
      <c r="Z44" s="77">
        <f t="shared" si="4"/>
        <v>4.7</v>
      </c>
      <c r="AA44" s="274">
        <f t="shared" si="4"/>
        <v>4.7</v>
      </c>
    </row>
    <row r="45" spans="1:27" ht="16.5" customHeight="1">
      <c r="A45" s="188" t="s">
        <v>152</v>
      </c>
      <c r="B45" s="353"/>
      <c r="C45" s="356"/>
      <c r="D45" s="78"/>
      <c r="E45" s="79"/>
      <c r="F45" s="82"/>
      <c r="G45" s="84"/>
      <c r="H45" s="78">
        <v>37</v>
      </c>
      <c r="I45" s="79">
        <v>37</v>
      </c>
      <c r="J45" s="82"/>
      <c r="K45" s="84"/>
      <c r="L45" s="78"/>
      <c r="M45" s="79"/>
      <c r="N45" s="82"/>
      <c r="O45" s="84"/>
      <c r="P45" s="78"/>
      <c r="Q45" s="79"/>
      <c r="R45" s="82">
        <v>20</v>
      </c>
      <c r="S45" s="84">
        <v>20</v>
      </c>
      <c r="T45" s="78"/>
      <c r="U45" s="79"/>
      <c r="V45" s="82"/>
      <c r="W45" s="84"/>
      <c r="X45" s="186">
        <f t="shared" si="5"/>
        <v>57</v>
      </c>
      <c r="Y45" s="187">
        <f t="shared" si="5"/>
        <v>57</v>
      </c>
      <c r="Z45" s="77">
        <f t="shared" si="4"/>
        <v>5.7</v>
      </c>
      <c r="AA45" s="274">
        <f t="shared" si="4"/>
        <v>5.7</v>
      </c>
    </row>
    <row r="46" spans="1:27" ht="15.75" customHeight="1">
      <c r="A46" s="188" t="s">
        <v>368</v>
      </c>
      <c r="B46" s="353"/>
      <c r="C46" s="356"/>
      <c r="D46" s="78"/>
      <c r="E46" s="79"/>
      <c r="F46" s="82"/>
      <c r="G46" s="84"/>
      <c r="H46" s="78">
        <v>130</v>
      </c>
      <c r="I46" s="79">
        <v>96</v>
      </c>
      <c r="J46" s="82"/>
      <c r="K46" s="84"/>
      <c r="L46" s="78"/>
      <c r="M46" s="79"/>
      <c r="N46" s="82"/>
      <c r="O46" s="84"/>
      <c r="P46" s="78"/>
      <c r="Q46" s="79"/>
      <c r="R46" s="82"/>
      <c r="S46" s="84"/>
      <c r="T46" s="78"/>
      <c r="U46" s="79"/>
      <c r="V46" s="82"/>
      <c r="W46" s="84"/>
      <c r="X46" s="186">
        <f t="shared" si="5"/>
        <v>130</v>
      </c>
      <c r="Y46" s="187">
        <f t="shared" si="5"/>
        <v>96</v>
      </c>
      <c r="Z46" s="77">
        <f t="shared" si="4"/>
        <v>13</v>
      </c>
      <c r="AA46" s="274">
        <f t="shared" si="4"/>
        <v>9.6</v>
      </c>
    </row>
    <row r="47" spans="1:27" ht="16.5" customHeight="1">
      <c r="A47" s="188" t="s">
        <v>150</v>
      </c>
      <c r="B47" s="354"/>
      <c r="C47" s="357"/>
      <c r="D47" s="78"/>
      <c r="E47" s="79"/>
      <c r="F47" s="82"/>
      <c r="G47" s="84"/>
      <c r="H47" s="78"/>
      <c r="I47" s="79"/>
      <c r="J47" s="82"/>
      <c r="K47" s="84"/>
      <c r="L47" s="78"/>
      <c r="M47" s="79"/>
      <c r="N47" s="82"/>
      <c r="O47" s="84"/>
      <c r="P47" s="78"/>
      <c r="Q47" s="79"/>
      <c r="R47" s="82"/>
      <c r="S47" s="84"/>
      <c r="T47" s="78"/>
      <c r="U47" s="79"/>
      <c r="V47" s="82">
        <v>114</v>
      </c>
      <c r="W47" s="84">
        <v>76</v>
      </c>
      <c r="X47" s="186">
        <f t="shared" si="5"/>
        <v>114</v>
      </c>
      <c r="Y47" s="187">
        <f t="shared" si="5"/>
        <v>76</v>
      </c>
      <c r="Z47" s="77">
        <f t="shared" si="4"/>
        <v>11.4</v>
      </c>
      <c r="AA47" s="274">
        <f t="shared" si="4"/>
        <v>7.6</v>
      </c>
    </row>
    <row r="48" spans="1:27" ht="28.5" customHeight="1">
      <c r="A48" s="185" t="s">
        <v>210</v>
      </c>
      <c r="B48" s="83">
        <v>50</v>
      </c>
      <c r="C48" s="162">
        <v>50</v>
      </c>
      <c r="D48" s="78"/>
      <c r="E48" s="79"/>
      <c r="F48" s="82">
        <v>10</v>
      </c>
      <c r="G48" s="84">
        <v>10</v>
      </c>
      <c r="H48" s="78">
        <v>5</v>
      </c>
      <c r="I48" s="79">
        <v>5</v>
      </c>
      <c r="J48" s="82">
        <v>10</v>
      </c>
      <c r="K48" s="84">
        <v>10</v>
      </c>
      <c r="L48" s="78"/>
      <c r="M48" s="79"/>
      <c r="N48" s="82"/>
      <c r="O48" s="84"/>
      <c r="P48" s="78">
        <v>10</v>
      </c>
      <c r="Q48" s="79">
        <v>10</v>
      </c>
      <c r="R48" s="82">
        <v>5</v>
      </c>
      <c r="S48" s="84">
        <v>5</v>
      </c>
      <c r="T48" s="78">
        <v>10</v>
      </c>
      <c r="U48" s="79">
        <v>10</v>
      </c>
      <c r="V48" s="82"/>
      <c r="W48" s="79"/>
      <c r="X48" s="186">
        <f t="shared" si="5"/>
        <v>50</v>
      </c>
      <c r="Y48" s="187">
        <f t="shared" si="5"/>
        <v>50</v>
      </c>
      <c r="Z48" s="77">
        <f t="shared" si="4"/>
        <v>5</v>
      </c>
      <c r="AA48" s="274">
        <f t="shared" si="4"/>
        <v>5</v>
      </c>
    </row>
    <row r="49" spans="1:27" ht="16.5" customHeight="1">
      <c r="A49" s="185" t="s">
        <v>226</v>
      </c>
      <c r="B49" s="83">
        <v>100</v>
      </c>
      <c r="C49" s="162">
        <v>100</v>
      </c>
      <c r="D49" s="78">
        <v>150</v>
      </c>
      <c r="E49" s="79">
        <v>150</v>
      </c>
      <c r="F49" s="82"/>
      <c r="G49" s="84"/>
      <c r="H49" s="78">
        <v>150</v>
      </c>
      <c r="I49" s="79">
        <v>150</v>
      </c>
      <c r="J49" s="82"/>
      <c r="K49" s="84"/>
      <c r="L49" s="78">
        <v>200</v>
      </c>
      <c r="M49" s="79">
        <v>200</v>
      </c>
      <c r="N49" s="82">
        <v>150</v>
      </c>
      <c r="O49" s="84">
        <v>150</v>
      </c>
      <c r="P49" s="78"/>
      <c r="Q49" s="79"/>
      <c r="R49" s="82">
        <v>150</v>
      </c>
      <c r="S49" s="84">
        <v>150</v>
      </c>
      <c r="T49" s="78"/>
      <c r="U49" s="79"/>
      <c r="V49" s="82">
        <v>200</v>
      </c>
      <c r="W49" s="84">
        <v>200</v>
      </c>
      <c r="X49" s="186">
        <f t="shared" si="5"/>
        <v>1000</v>
      </c>
      <c r="Y49" s="187">
        <f t="shared" si="5"/>
        <v>1000</v>
      </c>
      <c r="Z49" s="77">
        <f t="shared" si="4"/>
        <v>100</v>
      </c>
      <c r="AA49" s="274">
        <f t="shared" si="4"/>
        <v>100</v>
      </c>
    </row>
    <row r="50" spans="1:27" ht="15.75" customHeight="1">
      <c r="A50" s="185" t="s">
        <v>153</v>
      </c>
      <c r="B50" s="83">
        <v>30</v>
      </c>
      <c r="C50" s="162">
        <v>30</v>
      </c>
      <c r="D50" s="78">
        <v>31</v>
      </c>
      <c r="E50" s="79">
        <v>31</v>
      </c>
      <c r="F50" s="82">
        <v>26</v>
      </c>
      <c r="G50" s="84">
        <v>26</v>
      </c>
      <c r="H50" s="78">
        <v>54</v>
      </c>
      <c r="I50" s="79">
        <v>54</v>
      </c>
      <c r="J50" s="82">
        <v>28.5</v>
      </c>
      <c r="K50" s="84">
        <v>28.5</v>
      </c>
      <c r="L50" s="78">
        <v>22</v>
      </c>
      <c r="M50" s="79">
        <v>22</v>
      </c>
      <c r="N50" s="82">
        <v>36</v>
      </c>
      <c r="O50" s="84">
        <v>36</v>
      </c>
      <c r="P50" s="78">
        <v>27</v>
      </c>
      <c r="Q50" s="79">
        <v>27</v>
      </c>
      <c r="R50" s="82">
        <v>44</v>
      </c>
      <c r="S50" s="84">
        <v>44</v>
      </c>
      <c r="T50" s="78">
        <v>28.5</v>
      </c>
      <c r="U50" s="79">
        <v>28.5</v>
      </c>
      <c r="V50" s="82">
        <v>22</v>
      </c>
      <c r="W50" s="84">
        <v>22</v>
      </c>
      <c r="X50" s="186">
        <f t="shared" si="5"/>
        <v>319</v>
      </c>
      <c r="Y50" s="187">
        <f t="shared" si="5"/>
        <v>319</v>
      </c>
      <c r="Z50" s="77">
        <f t="shared" si="4"/>
        <v>31.9</v>
      </c>
      <c r="AA50" s="274">
        <f t="shared" si="4"/>
        <v>31.9</v>
      </c>
    </row>
    <row r="51" spans="1:27" ht="18" customHeight="1">
      <c r="A51" s="185" t="s">
        <v>154</v>
      </c>
      <c r="B51" s="83">
        <v>1.2</v>
      </c>
      <c r="C51" s="162">
        <v>1.2</v>
      </c>
      <c r="D51" s="78"/>
      <c r="E51" s="79"/>
      <c r="F51" s="82">
        <v>3</v>
      </c>
      <c r="G51" s="84">
        <v>3</v>
      </c>
      <c r="H51" s="78"/>
      <c r="I51" s="79"/>
      <c r="J51" s="82"/>
      <c r="K51" s="84"/>
      <c r="L51" s="78">
        <v>3</v>
      </c>
      <c r="M51" s="79">
        <v>3</v>
      </c>
      <c r="N51" s="82"/>
      <c r="O51" s="84"/>
      <c r="P51" s="78">
        <v>3</v>
      </c>
      <c r="Q51" s="79">
        <v>3</v>
      </c>
      <c r="R51" s="82"/>
      <c r="S51" s="84"/>
      <c r="T51" s="78"/>
      <c r="U51" s="79"/>
      <c r="V51" s="82">
        <v>3</v>
      </c>
      <c r="W51" s="84">
        <v>3</v>
      </c>
      <c r="X51" s="186">
        <f t="shared" si="5"/>
        <v>12</v>
      </c>
      <c r="Y51" s="187">
        <f t="shared" si="5"/>
        <v>12</v>
      </c>
      <c r="Z51" s="77">
        <f t="shared" si="4"/>
        <v>1.2</v>
      </c>
      <c r="AA51" s="274">
        <f t="shared" si="4"/>
        <v>1.2</v>
      </c>
    </row>
    <row r="52" spans="1:27" ht="15" customHeight="1">
      <c r="A52" s="185" t="s">
        <v>155</v>
      </c>
      <c r="B52" s="83">
        <v>0.6</v>
      </c>
      <c r="C52" s="162">
        <v>0.6</v>
      </c>
      <c r="D52" s="78"/>
      <c r="E52" s="79"/>
      <c r="F52" s="82"/>
      <c r="G52" s="84"/>
      <c r="H52" s="78">
        <v>3</v>
      </c>
      <c r="I52" s="79">
        <v>3</v>
      </c>
      <c r="J52" s="82"/>
      <c r="K52" s="84"/>
      <c r="L52" s="78"/>
      <c r="M52" s="79"/>
      <c r="N52" s="82"/>
      <c r="O52" s="84"/>
      <c r="P52" s="78"/>
      <c r="Q52" s="79"/>
      <c r="R52" s="82">
        <v>3</v>
      </c>
      <c r="S52" s="84">
        <v>3</v>
      </c>
      <c r="T52" s="78"/>
      <c r="U52" s="79"/>
      <c r="V52" s="82"/>
      <c r="W52" s="84"/>
      <c r="X52" s="186">
        <f t="shared" si="5"/>
        <v>6</v>
      </c>
      <c r="Y52" s="187">
        <f t="shared" si="5"/>
        <v>6</v>
      </c>
      <c r="Z52" s="77">
        <f t="shared" si="4"/>
        <v>0.6</v>
      </c>
      <c r="AA52" s="274">
        <f t="shared" si="4"/>
        <v>0.6</v>
      </c>
    </row>
    <row r="53" spans="1:27" ht="15.75" customHeight="1">
      <c r="A53" s="185" t="s">
        <v>156</v>
      </c>
      <c r="B53" s="83">
        <v>0.6</v>
      </c>
      <c r="C53" s="162">
        <v>0.6</v>
      </c>
      <c r="D53" s="78">
        <v>0.86</v>
      </c>
      <c r="E53" s="79">
        <v>0.86</v>
      </c>
      <c r="F53" s="82">
        <v>0.43</v>
      </c>
      <c r="G53" s="84">
        <v>0.43</v>
      </c>
      <c r="H53" s="78">
        <v>0.43</v>
      </c>
      <c r="I53" s="79">
        <v>0.43</v>
      </c>
      <c r="J53" s="82">
        <v>0.86</v>
      </c>
      <c r="K53" s="84">
        <v>0.86</v>
      </c>
      <c r="L53" s="78">
        <v>0.43</v>
      </c>
      <c r="M53" s="79">
        <v>0.43</v>
      </c>
      <c r="N53" s="82">
        <v>0.86</v>
      </c>
      <c r="O53" s="84">
        <v>0.86</v>
      </c>
      <c r="P53" s="78">
        <v>0.43</v>
      </c>
      <c r="Q53" s="79">
        <v>0.43</v>
      </c>
      <c r="R53" s="82">
        <v>0.43</v>
      </c>
      <c r="S53" s="84">
        <v>0.43</v>
      </c>
      <c r="T53" s="78">
        <v>0.86</v>
      </c>
      <c r="U53" s="79">
        <v>0.86</v>
      </c>
      <c r="V53" s="82">
        <v>0.43</v>
      </c>
      <c r="W53" s="84">
        <v>0.43</v>
      </c>
      <c r="X53" s="186">
        <f t="shared" si="5"/>
        <v>6.02</v>
      </c>
      <c r="Y53" s="187">
        <f t="shared" si="5"/>
        <v>6.02</v>
      </c>
      <c r="Z53" s="77">
        <f t="shared" si="4"/>
        <v>0.602</v>
      </c>
      <c r="AA53" s="274">
        <f t="shared" si="4"/>
        <v>0.602</v>
      </c>
    </row>
    <row r="54" spans="1:27" ht="16.5" customHeight="1">
      <c r="A54" s="185" t="s">
        <v>157</v>
      </c>
      <c r="B54" s="273">
        <v>60.5</v>
      </c>
      <c r="C54" s="162">
        <v>55</v>
      </c>
      <c r="D54" s="78">
        <v>96</v>
      </c>
      <c r="E54" s="191">
        <v>87.36</v>
      </c>
      <c r="F54" s="82">
        <v>87</v>
      </c>
      <c r="G54" s="203">
        <v>79.17</v>
      </c>
      <c r="H54" s="78"/>
      <c r="I54" s="79"/>
      <c r="J54" s="82">
        <v>25</v>
      </c>
      <c r="K54" s="203">
        <v>22.75</v>
      </c>
      <c r="L54" s="78">
        <v>99</v>
      </c>
      <c r="M54" s="191">
        <v>90.09</v>
      </c>
      <c r="N54" s="82">
        <v>87</v>
      </c>
      <c r="O54" s="84">
        <v>79.17</v>
      </c>
      <c r="P54" s="78">
        <v>87</v>
      </c>
      <c r="Q54" s="79">
        <v>79.17</v>
      </c>
      <c r="R54" s="82"/>
      <c r="S54" s="84"/>
      <c r="T54" s="78">
        <v>25</v>
      </c>
      <c r="U54" s="79">
        <v>22.75</v>
      </c>
      <c r="V54" s="82">
        <v>99</v>
      </c>
      <c r="W54" s="267">
        <v>90.09</v>
      </c>
      <c r="X54" s="186">
        <f t="shared" si="5"/>
        <v>605</v>
      </c>
      <c r="Y54" s="187">
        <f t="shared" si="5"/>
        <v>550.55</v>
      </c>
      <c r="Z54" s="77">
        <f t="shared" si="4"/>
        <v>60.5</v>
      </c>
      <c r="AA54" s="276">
        <f t="shared" si="4"/>
        <v>55.05499999999999</v>
      </c>
    </row>
    <row r="55" spans="1:27" ht="24" customHeight="1" thickBot="1">
      <c r="A55" s="324" t="s">
        <v>334</v>
      </c>
      <c r="B55" s="83">
        <v>30.1</v>
      </c>
      <c r="C55" s="162">
        <v>25</v>
      </c>
      <c r="D55" s="78"/>
      <c r="E55" s="79"/>
      <c r="F55" s="82"/>
      <c r="G55" s="84"/>
      <c r="H55" s="78"/>
      <c r="I55" s="79"/>
      <c r="J55" s="82">
        <v>150.5</v>
      </c>
      <c r="K55" s="84"/>
      <c r="L55" s="78"/>
      <c r="M55" s="79"/>
      <c r="N55" s="82"/>
      <c r="O55" s="84"/>
      <c r="P55" s="78"/>
      <c r="Q55" s="79"/>
      <c r="R55" s="82"/>
      <c r="S55" s="84"/>
      <c r="T55" s="78">
        <v>150.5</v>
      </c>
      <c r="U55" s="191"/>
      <c r="V55" s="82"/>
      <c r="W55" s="84"/>
      <c r="X55" s="186">
        <f t="shared" si="5"/>
        <v>301</v>
      </c>
      <c r="Y55" s="187">
        <f t="shared" si="5"/>
        <v>0</v>
      </c>
      <c r="Z55" s="77">
        <f t="shared" si="4"/>
        <v>30.1</v>
      </c>
      <c r="AA55" s="276">
        <f t="shared" si="4"/>
        <v>0</v>
      </c>
    </row>
    <row r="56" spans="1:27" ht="17.25" customHeight="1">
      <c r="A56" s="185" t="s">
        <v>227</v>
      </c>
      <c r="B56" s="83">
        <v>27</v>
      </c>
      <c r="C56" s="162">
        <v>24</v>
      </c>
      <c r="D56" s="78"/>
      <c r="E56" s="79"/>
      <c r="F56" s="82"/>
      <c r="G56" s="84"/>
      <c r="H56" s="78">
        <v>135</v>
      </c>
      <c r="I56" s="266">
        <v>120</v>
      </c>
      <c r="J56" s="82"/>
      <c r="K56" s="84"/>
      <c r="L56" s="78"/>
      <c r="M56" s="79"/>
      <c r="N56" s="82"/>
      <c r="O56" s="84"/>
      <c r="P56" s="78"/>
      <c r="Q56" s="79"/>
      <c r="R56" s="82">
        <v>135</v>
      </c>
      <c r="S56" s="267">
        <v>120</v>
      </c>
      <c r="T56" s="78"/>
      <c r="U56" s="79"/>
      <c r="V56" s="82"/>
      <c r="W56" s="84"/>
      <c r="X56" s="186">
        <f t="shared" si="5"/>
        <v>270</v>
      </c>
      <c r="Y56" s="187">
        <f t="shared" si="5"/>
        <v>240</v>
      </c>
      <c r="Z56" s="77">
        <f t="shared" si="4"/>
        <v>27</v>
      </c>
      <c r="AA56" s="274">
        <f t="shared" si="4"/>
        <v>24</v>
      </c>
    </row>
    <row r="57" spans="1:27" ht="16.5" customHeight="1">
      <c r="A57" s="185" t="s">
        <v>158</v>
      </c>
      <c r="B57" s="352">
        <v>39</v>
      </c>
      <c r="C57" s="355">
        <v>37</v>
      </c>
      <c r="D57" s="78"/>
      <c r="E57" s="79"/>
      <c r="F57" s="82"/>
      <c r="G57" s="84"/>
      <c r="H57" s="78"/>
      <c r="I57" s="79"/>
      <c r="J57" s="82"/>
      <c r="K57" s="84"/>
      <c r="L57" s="78"/>
      <c r="M57" s="79"/>
      <c r="N57" s="82"/>
      <c r="O57" s="84"/>
      <c r="P57" s="78"/>
      <c r="Q57" s="79"/>
      <c r="R57" s="82"/>
      <c r="S57" s="84"/>
      <c r="T57" s="78"/>
      <c r="U57" s="79"/>
      <c r="V57" s="82"/>
      <c r="W57" s="84"/>
      <c r="X57" s="186">
        <f>X58+X59</f>
        <v>384</v>
      </c>
      <c r="Y57" s="187">
        <f>Y58+Y59</f>
        <v>352.45</v>
      </c>
      <c r="Z57" s="77">
        <f t="shared" si="4"/>
        <v>38.4</v>
      </c>
      <c r="AA57" s="274">
        <f t="shared" si="4"/>
        <v>35.245</v>
      </c>
    </row>
    <row r="58" spans="1:27" ht="16.5" customHeight="1">
      <c r="A58" s="205" t="s">
        <v>159</v>
      </c>
      <c r="B58" s="353"/>
      <c r="C58" s="356"/>
      <c r="D58" s="78"/>
      <c r="E58" s="79"/>
      <c r="F58" s="82">
        <v>79</v>
      </c>
      <c r="G58" s="203">
        <v>75.05</v>
      </c>
      <c r="H58" s="78"/>
      <c r="I58" s="79"/>
      <c r="J58" s="82">
        <v>68</v>
      </c>
      <c r="K58" s="84">
        <v>64.6</v>
      </c>
      <c r="L58" s="78"/>
      <c r="M58" s="79"/>
      <c r="N58" s="82"/>
      <c r="O58" s="84"/>
      <c r="P58" s="78">
        <v>68</v>
      </c>
      <c r="Q58" s="79">
        <v>64.6</v>
      </c>
      <c r="R58" s="82"/>
      <c r="S58" s="84"/>
      <c r="T58" s="78">
        <v>89</v>
      </c>
      <c r="U58" s="79">
        <v>72.2</v>
      </c>
      <c r="V58" s="82"/>
      <c r="W58" s="84"/>
      <c r="X58" s="186">
        <f>V58+T58+R58+P58+N58+L58+J58+H58+F58+D58</f>
        <v>304</v>
      </c>
      <c r="Y58" s="187">
        <f>W58+U58+S58+Q58+O58+M58+K58+I58+G58+E58</f>
        <v>276.45</v>
      </c>
      <c r="Z58" s="77">
        <f t="shared" si="4"/>
        <v>30.4</v>
      </c>
      <c r="AA58" s="274">
        <f t="shared" si="4"/>
        <v>27.645</v>
      </c>
    </row>
    <row r="59" spans="1:27" ht="16.5" customHeight="1">
      <c r="A59" s="193" t="s">
        <v>160</v>
      </c>
      <c r="B59" s="354"/>
      <c r="C59" s="357"/>
      <c r="D59" s="78"/>
      <c r="E59" s="79"/>
      <c r="F59" s="82"/>
      <c r="G59" s="84"/>
      <c r="H59" s="78"/>
      <c r="I59" s="79"/>
      <c r="J59" s="82"/>
      <c r="K59" s="84"/>
      <c r="L59" s="78">
        <v>40</v>
      </c>
      <c r="M59" s="79">
        <v>38</v>
      </c>
      <c r="N59" s="82"/>
      <c r="O59" s="84"/>
      <c r="P59" s="78"/>
      <c r="Q59" s="79"/>
      <c r="R59" s="82"/>
      <c r="S59" s="84"/>
      <c r="T59" s="78"/>
      <c r="U59" s="79"/>
      <c r="V59" s="82">
        <v>40</v>
      </c>
      <c r="W59" s="84">
        <v>38</v>
      </c>
      <c r="X59" s="186">
        <f>V59+T59+R59+P59+N59+L59+J59+H59+F59+D59</f>
        <v>80</v>
      </c>
      <c r="Y59" s="187">
        <f>W59+U59+S59+Q59+O59+M59+K59+I59+G59+E59</f>
        <v>76</v>
      </c>
      <c r="Z59" s="77">
        <f t="shared" si="4"/>
        <v>8</v>
      </c>
      <c r="AA59" s="274">
        <f t="shared" si="4"/>
        <v>7.6</v>
      </c>
    </row>
    <row r="60" spans="1:27" ht="24" customHeight="1">
      <c r="A60" s="206" t="s">
        <v>228</v>
      </c>
      <c r="B60" s="352">
        <v>450</v>
      </c>
      <c r="C60" s="355">
        <v>450</v>
      </c>
      <c r="D60" s="78"/>
      <c r="E60" s="79"/>
      <c r="F60" s="82"/>
      <c r="G60" s="84"/>
      <c r="H60" s="78"/>
      <c r="I60" s="79"/>
      <c r="J60" s="82"/>
      <c r="K60" s="84"/>
      <c r="L60" s="78"/>
      <c r="M60" s="79"/>
      <c r="N60" s="82"/>
      <c r="O60" s="84"/>
      <c r="P60" s="78"/>
      <c r="Q60" s="79"/>
      <c r="R60" s="82"/>
      <c r="S60" s="84"/>
      <c r="T60" s="78"/>
      <c r="U60" s="79"/>
      <c r="V60" s="82"/>
      <c r="W60" s="84"/>
      <c r="X60" s="186">
        <f>X61+X62+X63+X64+X65</f>
        <v>4507</v>
      </c>
      <c r="Y60" s="204">
        <f>Y61+Y62+Y63+Y64+Y65</f>
        <v>4507</v>
      </c>
      <c r="Z60" s="77">
        <f t="shared" si="4"/>
        <v>450.7</v>
      </c>
      <c r="AA60" s="274">
        <f t="shared" si="4"/>
        <v>450.7</v>
      </c>
    </row>
    <row r="61" spans="1:27" ht="15.75" customHeight="1">
      <c r="A61" s="188" t="s">
        <v>229</v>
      </c>
      <c r="B61" s="353"/>
      <c r="C61" s="356"/>
      <c r="D61" s="78">
        <v>142</v>
      </c>
      <c r="E61" s="79">
        <v>142</v>
      </c>
      <c r="F61" s="82">
        <v>345</v>
      </c>
      <c r="G61" s="84">
        <v>345</v>
      </c>
      <c r="H61" s="78">
        <v>284</v>
      </c>
      <c r="I61" s="79">
        <v>284</v>
      </c>
      <c r="J61" s="82">
        <v>304</v>
      </c>
      <c r="K61" s="84">
        <v>304</v>
      </c>
      <c r="L61" s="78">
        <v>305</v>
      </c>
      <c r="M61" s="79">
        <v>305</v>
      </c>
      <c r="N61" s="82">
        <v>78</v>
      </c>
      <c r="O61" s="84">
        <v>78</v>
      </c>
      <c r="P61" s="78">
        <v>380</v>
      </c>
      <c r="Q61" s="79">
        <v>380</v>
      </c>
      <c r="R61" s="82">
        <v>262</v>
      </c>
      <c r="S61" s="84">
        <v>262</v>
      </c>
      <c r="T61" s="78">
        <v>195</v>
      </c>
      <c r="U61" s="79">
        <v>195</v>
      </c>
      <c r="V61" s="82">
        <v>312</v>
      </c>
      <c r="W61" s="84">
        <v>312</v>
      </c>
      <c r="X61" s="186">
        <f aca="true" t="shared" si="6" ref="X61:Y71">V61+T61+R61+P61+N61+L61+J61+H61+F61+D61</f>
        <v>2607</v>
      </c>
      <c r="Y61" s="187">
        <f t="shared" si="6"/>
        <v>2607</v>
      </c>
      <c r="Z61" s="77">
        <f t="shared" si="4"/>
        <v>260.7</v>
      </c>
      <c r="AA61" s="274">
        <f t="shared" si="4"/>
        <v>260.7</v>
      </c>
    </row>
    <row r="62" spans="1:27" ht="18" customHeight="1">
      <c r="A62" s="207" t="s">
        <v>230</v>
      </c>
      <c r="B62" s="353"/>
      <c r="C62" s="356"/>
      <c r="D62" s="78"/>
      <c r="E62" s="79"/>
      <c r="F62" s="82"/>
      <c r="G62" s="84"/>
      <c r="H62" s="78"/>
      <c r="I62" s="79"/>
      <c r="J62" s="82"/>
      <c r="K62" s="84"/>
      <c r="L62" s="78"/>
      <c r="M62" s="79"/>
      <c r="N62" s="82">
        <v>150</v>
      </c>
      <c r="O62" s="84">
        <v>150</v>
      </c>
      <c r="P62" s="78"/>
      <c r="Q62" s="79"/>
      <c r="R62" s="82"/>
      <c r="S62" s="84"/>
      <c r="T62" s="78"/>
      <c r="U62" s="79"/>
      <c r="V62" s="82"/>
      <c r="W62" s="84"/>
      <c r="X62" s="186">
        <f t="shared" si="6"/>
        <v>150</v>
      </c>
      <c r="Y62" s="187">
        <f t="shared" si="6"/>
        <v>150</v>
      </c>
      <c r="Z62" s="77">
        <f t="shared" si="4"/>
        <v>15</v>
      </c>
      <c r="AA62" s="274">
        <f t="shared" si="4"/>
        <v>15</v>
      </c>
    </row>
    <row r="63" spans="1:27" ht="15.75" customHeight="1">
      <c r="A63" s="188" t="s">
        <v>161</v>
      </c>
      <c r="B63" s="353"/>
      <c r="C63" s="356"/>
      <c r="D63" s="78"/>
      <c r="E63" s="79"/>
      <c r="F63" s="82"/>
      <c r="G63" s="84"/>
      <c r="H63" s="78">
        <v>175</v>
      </c>
      <c r="I63" s="79">
        <v>175</v>
      </c>
      <c r="J63" s="82"/>
      <c r="K63" s="84"/>
      <c r="L63" s="78"/>
      <c r="M63" s="79"/>
      <c r="N63" s="82"/>
      <c r="O63" s="84"/>
      <c r="P63" s="78"/>
      <c r="Q63" s="79"/>
      <c r="R63" s="82">
        <v>175</v>
      </c>
      <c r="S63" s="84">
        <v>175</v>
      </c>
      <c r="T63" s="78"/>
      <c r="U63" s="79"/>
      <c r="V63" s="82"/>
      <c r="W63" s="84"/>
      <c r="X63" s="186">
        <f t="shared" si="6"/>
        <v>350</v>
      </c>
      <c r="Y63" s="187">
        <f t="shared" si="6"/>
        <v>350</v>
      </c>
      <c r="Z63" s="77">
        <f t="shared" si="4"/>
        <v>35</v>
      </c>
      <c r="AA63" s="274">
        <f t="shared" si="4"/>
        <v>35</v>
      </c>
    </row>
    <row r="64" spans="1:27" ht="16.5" customHeight="1">
      <c r="A64" s="188" t="s">
        <v>231</v>
      </c>
      <c r="B64" s="353"/>
      <c r="C64" s="356"/>
      <c r="D64" s="78"/>
      <c r="E64" s="79"/>
      <c r="F64" s="82">
        <v>175</v>
      </c>
      <c r="G64" s="84">
        <v>175</v>
      </c>
      <c r="H64" s="78"/>
      <c r="I64" s="79"/>
      <c r="J64" s="82"/>
      <c r="K64" s="84"/>
      <c r="L64" s="78">
        <v>175</v>
      </c>
      <c r="M64" s="79">
        <v>175</v>
      </c>
      <c r="N64" s="82"/>
      <c r="O64" s="84"/>
      <c r="P64" s="78">
        <v>175</v>
      </c>
      <c r="Q64" s="79">
        <v>175</v>
      </c>
      <c r="R64" s="82"/>
      <c r="S64" s="84"/>
      <c r="T64" s="78"/>
      <c r="U64" s="79"/>
      <c r="V64" s="82">
        <v>175</v>
      </c>
      <c r="W64" s="84">
        <v>175</v>
      </c>
      <c r="X64" s="186">
        <f t="shared" si="6"/>
        <v>700</v>
      </c>
      <c r="Y64" s="187">
        <f t="shared" si="6"/>
        <v>700</v>
      </c>
      <c r="Z64" s="77">
        <f t="shared" si="4"/>
        <v>70</v>
      </c>
      <c r="AA64" s="274">
        <f t="shared" si="4"/>
        <v>70</v>
      </c>
    </row>
    <row r="65" spans="1:27" ht="16.5" customHeight="1">
      <c r="A65" s="188" t="s">
        <v>162</v>
      </c>
      <c r="B65" s="353"/>
      <c r="C65" s="356"/>
      <c r="D65" s="78">
        <v>175</v>
      </c>
      <c r="E65" s="79">
        <v>175</v>
      </c>
      <c r="F65" s="82"/>
      <c r="G65" s="84"/>
      <c r="H65" s="78"/>
      <c r="I65" s="79"/>
      <c r="J65" s="82">
        <v>175</v>
      </c>
      <c r="K65" s="84">
        <v>175</v>
      </c>
      <c r="L65" s="78"/>
      <c r="M65" s="79"/>
      <c r="N65" s="82">
        <v>175</v>
      </c>
      <c r="O65" s="84">
        <v>175</v>
      </c>
      <c r="P65" s="78"/>
      <c r="Q65" s="79"/>
      <c r="R65" s="82"/>
      <c r="S65" s="84"/>
      <c r="T65" s="78">
        <v>175</v>
      </c>
      <c r="U65" s="79">
        <v>175</v>
      </c>
      <c r="V65" s="82"/>
      <c r="W65" s="84"/>
      <c r="X65" s="186">
        <f t="shared" si="6"/>
        <v>700</v>
      </c>
      <c r="Y65" s="187">
        <f t="shared" si="6"/>
        <v>700</v>
      </c>
      <c r="Z65" s="77">
        <f t="shared" si="4"/>
        <v>70</v>
      </c>
      <c r="AA65" s="274">
        <f t="shared" si="4"/>
        <v>70</v>
      </c>
    </row>
    <row r="66" spans="1:27" ht="27.75" customHeight="1">
      <c r="A66" s="185" t="s">
        <v>232</v>
      </c>
      <c r="B66" s="83">
        <v>40</v>
      </c>
      <c r="C66" s="162">
        <v>40</v>
      </c>
      <c r="D66" s="78">
        <v>100</v>
      </c>
      <c r="E66" s="79">
        <v>100</v>
      </c>
      <c r="F66" s="82"/>
      <c r="G66" s="84"/>
      <c r="H66" s="78">
        <v>100</v>
      </c>
      <c r="I66" s="79">
        <v>100</v>
      </c>
      <c r="J66" s="82"/>
      <c r="K66" s="84"/>
      <c r="L66" s="78"/>
      <c r="M66" s="79"/>
      <c r="N66" s="82">
        <v>100</v>
      </c>
      <c r="O66" s="84">
        <v>100</v>
      </c>
      <c r="P66" s="78"/>
      <c r="Q66" s="79"/>
      <c r="R66" s="82">
        <v>100</v>
      </c>
      <c r="S66" s="84">
        <v>100</v>
      </c>
      <c r="T66" s="78"/>
      <c r="U66" s="79"/>
      <c r="V66" s="82"/>
      <c r="W66" s="84"/>
      <c r="X66" s="186">
        <f t="shared" si="6"/>
        <v>400</v>
      </c>
      <c r="Y66" s="187">
        <f t="shared" si="6"/>
        <v>400</v>
      </c>
      <c r="Z66" s="77">
        <f t="shared" si="4"/>
        <v>40</v>
      </c>
      <c r="AA66" s="274">
        <f t="shared" si="4"/>
        <v>40</v>
      </c>
    </row>
    <row r="67" spans="1:27" ht="27" customHeight="1">
      <c r="A67" s="185" t="s">
        <v>233</v>
      </c>
      <c r="B67" s="83">
        <v>11</v>
      </c>
      <c r="C67" s="162">
        <v>11</v>
      </c>
      <c r="D67" s="78">
        <v>19</v>
      </c>
      <c r="E67" s="79">
        <v>19</v>
      </c>
      <c r="F67" s="82">
        <v>12</v>
      </c>
      <c r="G67" s="84">
        <v>12</v>
      </c>
      <c r="H67" s="78">
        <v>8</v>
      </c>
      <c r="I67" s="79">
        <v>8</v>
      </c>
      <c r="J67" s="82">
        <v>12</v>
      </c>
      <c r="K67" s="84">
        <v>12</v>
      </c>
      <c r="L67" s="78">
        <v>6</v>
      </c>
      <c r="M67" s="79">
        <v>6</v>
      </c>
      <c r="N67" s="82">
        <v>4</v>
      </c>
      <c r="O67" s="84">
        <v>4</v>
      </c>
      <c r="P67" s="78">
        <v>7</v>
      </c>
      <c r="Q67" s="79">
        <v>7</v>
      </c>
      <c r="R67" s="82">
        <v>17</v>
      </c>
      <c r="S67" s="84">
        <v>17</v>
      </c>
      <c r="T67" s="78">
        <v>12</v>
      </c>
      <c r="U67" s="79">
        <v>12</v>
      </c>
      <c r="V67" s="82">
        <v>10</v>
      </c>
      <c r="W67" s="84">
        <v>10</v>
      </c>
      <c r="X67" s="186">
        <f t="shared" si="6"/>
        <v>107</v>
      </c>
      <c r="Y67" s="187">
        <f t="shared" si="6"/>
        <v>107</v>
      </c>
      <c r="Z67" s="77">
        <f t="shared" si="4"/>
        <v>10.7</v>
      </c>
      <c r="AA67" s="274">
        <f t="shared" si="4"/>
        <v>10.7</v>
      </c>
    </row>
    <row r="68" spans="1:27" ht="15.75" customHeight="1">
      <c r="A68" s="185" t="s">
        <v>163</v>
      </c>
      <c r="B68" s="83">
        <v>6.4</v>
      </c>
      <c r="C68" s="162">
        <v>6</v>
      </c>
      <c r="D68" s="78"/>
      <c r="E68" s="79"/>
      <c r="F68" s="78">
        <v>10</v>
      </c>
      <c r="G68" s="79">
        <v>9.5</v>
      </c>
      <c r="H68" s="78">
        <v>10</v>
      </c>
      <c r="I68" s="79">
        <v>9.5</v>
      </c>
      <c r="J68" s="82">
        <v>10</v>
      </c>
      <c r="K68" s="84">
        <v>9.5</v>
      </c>
      <c r="L68" s="78">
        <v>10</v>
      </c>
      <c r="M68" s="79">
        <v>9.5</v>
      </c>
      <c r="N68" s="82"/>
      <c r="O68" s="84"/>
      <c r="P68" s="78">
        <v>10</v>
      </c>
      <c r="Q68" s="79">
        <v>9.5</v>
      </c>
      <c r="R68" s="82">
        <v>10</v>
      </c>
      <c r="S68" s="84">
        <v>9.5</v>
      </c>
      <c r="T68" s="78">
        <v>3</v>
      </c>
      <c r="U68" s="79">
        <v>2.85</v>
      </c>
      <c r="V68" s="82"/>
      <c r="W68" s="84"/>
      <c r="X68" s="186">
        <f t="shared" si="6"/>
        <v>63</v>
      </c>
      <c r="Y68" s="79">
        <f t="shared" si="6"/>
        <v>59.85</v>
      </c>
      <c r="Z68" s="77">
        <f t="shared" si="4"/>
        <v>6.3</v>
      </c>
      <c r="AA68" s="277">
        <f t="shared" si="4"/>
        <v>5.985</v>
      </c>
    </row>
    <row r="69" spans="1:27" ht="16.5" customHeight="1">
      <c r="A69" s="185" t="s">
        <v>234</v>
      </c>
      <c r="B69" s="164" t="s">
        <v>329</v>
      </c>
      <c r="C69" s="162">
        <v>40</v>
      </c>
      <c r="D69" s="78">
        <v>85</v>
      </c>
      <c r="E69" s="191">
        <v>73.95</v>
      </c>
      <c r="F69" s="82">
        <v>24</v>
      </c>
      <c r="G69" s="203">
        <v>20.88</v>
      </c>
      <c r="H69" s="78">
        <v>89</v>
      </c>
      <c r="I69" s="191">
        <v>77.43</v>
      </c>
      <c r="J69" s="82">
        <v>26</v>
      </c>
      <c r="K69" s="84">
        <v>22.62</v>
      </c>
      <c r="L69" s="78">
        <v>29</v>
      </c>
      <c r="M69" s="79">
        <v>25.23</v>
      </c>
      <c r="N69" s="82">
        <v>18</v>
      </c>
      <c r="O69" s="84">
        <v>15.66</v>
      </c>
      <c r="P69" s="78">
        <v>19</v>
      </c>
      <c r="Q69" s="79">
        <v>16.53</v>
      </c>
      <c r="R69" s="82">
        <v>105</v>
      </c>
      <c r="S69" s="203">
        <v>91.35</v>
      </c>
      <c r="T69" s="78">
        <v>39</v>
      </c>
      <c r="U69" s="79">
        <v>33.93</v>
      </c>
      <c r="V69" s="82">
        <v>15</v>
      </c>
      <c r="W69" s="268">
        <v>13.05</v>
      </c>
      <c r="X69" s="78">
        <f t="shared" si="6"/>
        <v>449</v>
      </c>
      <c r="Y69" s="79">
        <f t="shared" si="6"/>
        <v>390.62999999999994</v>
      </c>
      <c r="Z69" s="320">
        <f>X69/46/10</f>
        <v>0.976086956521739</v>
      </c>
      <c r="AA69" s="277">
        <f aca="true" t="shared" si="7" ref="AA69:AA82">Y69/10</f>
        <v>39.062999999999995</v>
      </c>
    </row>
    <row r="70" spans="1:27" ht="26.25" customHeight="1">
      <c r="A70" s="185" t="s">
        <v>235</v>
      </c>
      <c r="B70" s="83">
        <v>21</v>
      </c>
      <c r="C70" s="162">
        <v>21</v>
      </c>
      <c r="D70" s="78">
        <v>18</v>
      </c>
      <c r="E70" s="79">
        <v>18</v>
      </c>
      <c r="F70" s="82">
        <v>22</v>
      </c>
      <c r="G70" s="84">
        <v>22</v>
      </c>
      <c r="H70" s="78">
        <v>15</v>
      </c>
      <c r="I70" s="79">
        <v>15</v>
      </c>
      <c r="J70" s="82">
        <v>25</v>
      </c>
      <c r="K70" s="84">
        <v>25</v>
      </c>
      <c r="L70" s="78">
        <v>21</v>
      </c>
      <c r="M70" s="79">
        <v>21</v>
      </c>
      <c r="N70" s="82">
        <v>23</v>
      </c>
      <c r="O70" s="84">
        <v>23</v>
      </c>
      <c r="P70" s="78">
        <v>23</v>
      </c>
      <c r="Q70" s="79">
        <v>23</v>
      </c>
      <c r="R70" s="82">
        <v>27</v>
      </c>
      <c r="S70" s="84">
        <v>27</v>
      </c>
      <c r="T70" s="78">
        <v>20</v>
      </c>
      <c r="U70" s="79">
        <v>20</v>
      </c>
      <c r="V70" s="82">
        <v>22</v>
      </c>
      <c r="W70" s="84">
        <v>22</v>
      </c>
      <c r="X70" s="186">
        <f t="shared" si="6"/>
        <v>216</v>
      </c>
      <c r="Y70" s="187">
        <f t="shared" si="6"/>
        <v>216</v>
      </c>
      <c r="Z70" s="77">
        <f aca="true" t="shared" si="8" ref="Z70:Z82">X70/10</f>
        <v>21.6</v>
      </c>
      <c r="AA70" s="274">
        <f t="shared" si="7"/>
        <v>21.6</v>
      </c>
    </row>
    <row r="71" spans="1:27" ht="15.75" customHeight="1">
      <c r="A71" s="185" t="s">
        <v>164</v>
      </c>
      <c r="B71" s="83">
        <v>11</v>
      </c>
      <c r="C71" s="162">
        <v>11</v>
      </c>
      <c r="D71" s="78">
        <v>9</v>
      </c>
      <c r="E71" s="79">
        <v>9</v>
      </c>
      <c r="F71" s="82">
        <v>13</v>
      </c>
      <c r="G71" s="84">
        <v>13</v>
      </c>
      <c r="H71" s="78">
        <v>11</v>
      </c>
      <c r="I71" s="79">
        <v>11</v>
      </c>
      <c r="J71" s="82">
        <v>11</v>
      </c>
      <c r="K71" s="84">
        <v>11</v>
      </c>
      <c r="L71" s="78">
        <v>8</v>
      </c>
      <c r="M71" s="79">
        <v>8</v>
      </c>
      <c r="N71" s="82">
        <v>12</v>
      </c>
      <c r="O71" s="84">
        <v>12</v>
      </c>
      <c r="P71" s="78">
        <v>12</v>
      </c>
      <c r="Q71" s="79">
        <v>12</v>
      </c>
      <c r="R71" s="82">
        <v>8</v>
      </c>
      <c r="S71" s="84">
        <v>8</v>
      </c>
      <c r="T71" s="78">
        <v>10</v>
      </c>
      <c r="U71" s="79">
        <v>10</v>
      </c>
      <c r="V71" s="82">
        <v>10</v>
      </c>
      <c r="W71" s="84">
        <v>10</v>
      </c>
      <c r="X71" s="186">
        <f t="shared" si="6"/>
        <v>104</v>
      </c>
      <c r="Y71" s="187">
        <f t="shared" si="6"/>
        <v>104</v>
      </c>
      <c r="Z71" s="77">
        <f t="shared" si="8"/>
        <v>10.4</v>
      </c>
      <c r="AA71" s="274">
        <f t="shared" si="7"/>
        <v>10.4</v>
      </c>
    </row>
    <row r="72" spans="1:27" ht="17.25" customHeight="1">
      <c r="A72" s="185" t="s">
        <v>179</v>
      </c>
      <c r="B72" s="83">
        <v>20</v>
      </c>
      <c r="C72" s="162">
        <v>20</v>
      </c>
      <c r="D72" s="78"/>
      <c r="E72" s="79"/>
      <c r="F72" s="82"/>
      <c r="G72" s="84"/>
      <c r="H72" s="78"/>
      <c r="I72" s="79"/>
      <c r="J72" s="82"/>
      <c r="K72" s="84"/>
      <c r="L72" s="78"/>
      <c r="M72" s="79"/>
      <c r="N72" s="82"/>
      <c r="O72" s="84"/>
      <c r="P72" s="78"/>
      <c r="Q72" s="79"/>
      <c r="R72" s="82"/>
      <c r="S72" s="84"/>
      <c r="T72" s="78"/>
      <c r="U72" s="79"/>
      <c r="V72" s="82"/>
      <c r="W72" s="84"/>
      <c r="X72" s="186">
        <f>X73+X74+X75</f>
        <v>200</v>
      </c>
      <c r="Y72" s="187">
        <f>Y73+Y74+Y75</f>
        <v>200</v>
      </c>
      <c r="Z72" s="77">
        <f t="shared" si="8"/>
        <v>20</v>
      </c>
      <c r="AA72" s="274">
        <f t="shared" si="7"/>
        <v>20</v>
      </c>
    </row>
    <row r="73" spans="1:27" ht="17.25" customHeight="1">
      <c r="A73" s="188" t="s">
        <v>180</v>
      </c>
      <c r="B73" s="163"/>
      <c r="C73" s="161"/>
      <c r="D73" s="78"/>
      <c r="E73" s="79"/>
      <c r="F73" s="82"/>
      <c r="G73" s="84"/>
      <c r="H73" s="78"/>
      <c r="I73" s="79"/>
      <c r="J73" s="82"/>
      <c r="K73" s="84"/>
      <c r="L73" s="78">
        <v>60</v>
      </c>
      <c r="M73" s="79">
        <v>60</v>
      </c>
      <c r="N73" s="82"/>
      <c r="O73" s="84"/>
      <c r="P73" s="78"/>
      <c r="Q73" s="79"/>
      <c r="R73" s="82"/>
      <c r="S73" s="84"/>
      <c r="T73" s="78"/>
      <c r="U73" s="79"/>
      <c r="V73" s="82">
        <v>20</v>
      </c>
      <c r="W73" s="84">
        <v>20</v>
      </c>
      <c r="X73" s="186">
        <f aca="true" t="shared" si="9" ref="X73:Y75">V73+T73+R73+P73+N73+L73+J73+H73+F73+D73</f>
        <v>80</v>
      </c>
      <c r="Y73" s="187">
        <f t="shared" si="9"/>
        <v>80</v>
      </c>
      <c r="Z73" s="77">
        <f t="shared" si="8"/>
        <v>8</v>
      </c>
      <c r="AA73" s="274">
        <f t="shared" si="7"/>
        <v>8</v>
      </c>
    </row>
    <row r="74" spans="1:27" ht="16.5" customHeight="1">
      <c r="A74" s="188" t="s">
        <v>181</v>
      </c>
      <c r="B74" s="163"/>
      <c r="C74" s="161"/>
      <c r="D74" s="78">
        <v>60</v>
      </c>
      <c r="E74" s="79">
        <v>60</v>
      </c>
      <c r="F74" s="82"/>
      <c r="G74" s="84"/>
      <c r="H74" s="78"/>
      <c r="I74" s="79"/>
      <c r="J74" s="82"/>
      <c r="K74" s="84"/>
      <c r="L74" s="78"/>
      <c r="M74" s="79"/>
      <c r="N74" s="82"/>
      <c r="O74" s="84"/>
      <c r="P74" s="78"/>
      <c r="Q74" s="79"/>
      <c r="R74" s="82"/>
      <c r="S74" s="84"/>
      <c r="T74" s="78"/>
      <c r="U74" s="79"/>
      <c r="V74" s="82"/>
      <c r="W74" s="84"/>
      <c r="X74" s="186">
        <f t="shared" si="9"/>
        <v>60</v>
      </c>
      <c r="Y74" s="187">
        <f t="shared" si="9"/>
        <v>60</v>
      </c>
      <c r="Z74" s="77">
        <f t="shared" si="8"/>
        <v>6</v>
      </c>
      <c r="AA74" s="274">
        <f t="shared" si="7"/>
        <v>6</v>
      </c>
    </row>
    <row r="75" spans="1:27" ht="16.5" customHeight="1">
      <c r="A75" s="188" t="s">
        <v>182</v>
      </c>
      <c r="B75" s="163"/>
      <c r="C75" s="161"/>
      <c r="D75" s="78"/>
      <c r="E75" s="79"/>
      <c r="F75" s="82"/>
      <c r="G75" s="84"/>
      <c r="H75" s="78"/>
      <c r="I75" s="79"/>
      <c r="J75" s="82"/>
      <c r="K75" s="84"/>
      <c r="L75" s="78"/>
      <c r="M75" s="79"/>
      <c r="N75" s="82">
        <v>60</v>
      </c>
      <c r="O75" s="84">
        <v>60</v>
      </c>
      <c r="P75" s="78"/>
      <c r="Q75" s="79"/>
      <c r="R75" s="82"/>
      <c r="S75" s="84"/>
      <c r="T75" s="78"/>
      <c r="U75" s="79"/>
      <c r="V75" s="82"/>
      <c r="W75" s="84"/>
      <c r="X75" s="186">
        <f t="shared" si="9"/>
        <v>60</v>
      </c>
      <c r="Y75" s="187">
        <f t="shared" si="9"/>
        <v>60</v>
      </c>
      <c r="Z75" s="77">
        <f t="shared" si="8"/>
        <v>6</v>
      </c>
      <c r="AA75" s="274">
        <f t="shared" si="7"/>
        <v>6</v>
      </c>
    </row>
    <row r="76" spans="1:27" ht="16.5" customHeight="1">
      <c r="A76" s="189" t="s">
        <v>165</v>
      </c>
      <c r="B76" s="352">
        <v>11</v>
      </c>
      <c r="C76" s="355">
        <v>11</v>
      </c>
      <c r="D76" s="78"/>
      <c r="E76" s="79"/>
      <c r="F76" s="82"/>
      <c r="G76" s="84"/>
      <c r="H76" s="78"/>
      <c r="I76" s="79"/>
      <c r="J76" s="82"/>
      <c r="K76" s="84"/>
      <c r="L76" s="78"/>
      <c r="M76" s="79"/>
      <c r="N76" s="82"/>
      <c r="O76" s="84"/>
      <c r="P76" s="78"/>
      <c r="Q76" s="79"/>
      <c r="R76" s="82"/>
      <c r="S76" s="84"/>
      <c r="T76" s="78"/>
      <c r="U76" s="79"/>
      <c r="V76" s="82"/>
      <c r="W76" s="84"/>
      <c r="X76" s="186">
        <f>X77+X78+X79+X80</f>
        <v>110</v>
      </c>
      <c r="Y76" s="204">
        <f>Y77+Y78+Y79+Y80</f>
        <v>110</v>
      </c>
      <c r="Z76" s="77">
        <f t="shared" si="8"/>
        <v>11</v>
      </c>
      <c r="AA76" s="274">
        <f t="shared" si="7"/>
        <v>11</v>
      </c>
    </row>
    <row r="77" spans="1:27" ht="15.75" customHeight="1">
      <c r="A77" s="188" t="s">
        <v>166</v>
      </c>
      <c r="B77" s="353"/>
      <c r="C77" s="356"/>
      <c r="D77" s="78"/>
      <c r="E77" s="79"/>
      <c r="F77" s="82">
        <v>13</v>
      </c>
      <c r="G77" s="84">
        <v>13</v>
      </c>
      <c r="H77" s="78"/>
      <c r="I77" s="79"/>
      <c r="J77" s="82"/>
      <c r="K77" s="84"/>
      <c r="L77" s="78"/>
      <c r="M77" s="79"/>
      <c r="N77" s="82"/>
      <c r="O77" s="84"/>
      <c r="P77" s="78"/>
      <c r="Q77" s="79"/>
      <c r="R77" s="82"/>
      <c r="S77" s="84"/>
      <c r="T77" s="78">
        <v>13</v>
      </c>
      <c r="U77" s="79">
        <v>13</v>
      </c>
      <c r="V77" s="82"/>
      <c r="W77" s="84"/>
      <c r="X77" s="186">
        <f aca="true" t="shared" si="10" ref="X77:Y82">V77+T77+R77+P77+N77+L77+J77+H77+F77+D77</f>
        <v>26</v>
      </c>
      <c r="Y77" s="187">
        <f t="shared" si="10"/>
        <v>26</v>
      </c>
      <c r="Z77" s="77">
        <f t="shared" si="8"/>
        <v>2.6</v>
      </c>
      <c r="AA77" s="274">
        <f t="shared" si="7"/>
        <v>2.6</v>
      </c>
    </row>
    <row r="78" spans="1:27" ht="16.5" customHeight="1">
      <c r="A78" s="188" t="s">
        <v>167</v>
      </c>
      <c r="B78" s="353"/>
      <c r="C78" s="356"/>
      <c r="D78" s="78"/>
      <c r="E78" s="79"/>
      <c r="F78" s="82"/>
      <c r="G78" s="84"/>
      <c r="H78" s="78"/>
      <c r="I78" s="79"/>
      <c r="J78" s="82"/>
      <c r="K78" s="84"/>
      <c r="L78" s="78">
        <v>13</v>
      </c>
      <c r="M78" s="79">
        <v>13</v>
      </c>
      <c r="N78" s="82"/>
      <c r="O78" s="84"/>
      <c r="P78" s="78">
        <v>13</v>
      </c>
      <c r="Q78" s="79">
        <v>13</v>
      </c>
      <c r="R78" s="82"/>
      <c r="S78" s="84"/>
      <c r="T78" s="78"/>
      <c r="U78" s="79"/>
      <c r="V78" s="82"/>
      <c r="W78" s="84"/>
      <c r="X78" s="186">
        <f t="shared" si="10"/>
        <v>26</v>
      </c>
      <c r="Y78" s="187">
        <f t="shared" si="10"/>
        <v>26</v>
      </c>
      <c r="Z78" s="77">
        <f t="shared" si="8"/>
        <v>2.6</v>
      </c>
      <c r="AA78" s="274">
        <f t="shared" si="7"/>
        <v>2.6</v>
      </c>
    </row>
    <row r="79" spans="1:27" ht="15.75" customHeight="1">
      <c r="A79" s="188" t="s">
        <v>168</v>
      </c>
      <c r="B79" s="353"/>
      <c r="C79" s="356"/>
      <c r="D79" s="78"/>
      <c r="E79" s="79"/>
      <c r="F79" s="82"/>
      <c r="G79" s="84"/>
      <c r="H79" s="78"/>
      <c r="I79" s="79"/>
      <c r="J79" s="82"/>
      <c r="K79" s="84"/>
      <c r="L79" s="78"/>
      <c r="M79" s="79"/>
      <c r="N79" s="82"/>
      <c r="O79" s="84"/>
      <c r="P79" s="78"/>
      <c r="Q79" s="79"/>
      <c r="R79" s="82">
        <v>6</v>
      </c>
      <c r="S79" s="84">
        <v>6</v>
      </c>
      <c r="T79" s="78"/>
      <c r="U79" s="79"/>
      <c r="V79" s="82"/>
      <c r="W79" s="84"/>
      <c r="X79" s="186">
        <f t="shared" si="10"/>
        <v>6</v>
      </c>
      <c r="Y79" s="187">
        <f t="shared" si="10"/>
        <v>6</v>
      </c>
      <c r="Z79" s="77">
        <f t="shared" si="8"/>
        <v>0.6</v>
      </c>
      <c r="AA79" s="274">
        <f t="shared" si="7"/>
        <v>0.6</v>
      </c>
    </row>
    <row r="80" spans="1:27" ht="15.75" customHeight="1">
      <c r="A80" s="188" t="s">
        <v>169</v>
      </c>
      <c r="B80" s="354"/>
      <c r="C80" s="357"/>
      <c r="D80" s="78">
        <v>13</v>
      </c>
      <c r="E80" s="79">
        <v>13</v>
      </c>
      <c r="F80" s="82"/>
      <c r="G80" s="84"/>
      <c r="H80" s="78"/>
      <c r="I80" s="79"/>
      <c r="J80" s="82">
        <v>13</v>
      </c>
      <c r="K80" s="84">
        <v>13</v>
      </c>
      <c r="L80" s="78"/>
      <c r="M80" s="79"/>
      <c r="N80" s="82">
        <v>13</v>
      </c>
      <c r="O80" s="84">
        <v>13</v>
      </c>
      <c r="P80" s="78"/>
      <c r="Q80" s="79"/>
      <c r="R80" s="82"/>
      <c r="S80" s="84"/>
      <c r="T80" s="78"/>
      <c r="U80" s="79"/>
      <c r="V80" s="82">
        <v>13</v>
      </c>
      <c r="W80" s="84">
        <v>13</v>
      </c>
      <c r="X80" s="186">
        <f t="shared" si="10"/>
        <v>52</v>
      </c>
      <c r="Y80" s="187">
        <f t="shared" si="10"/>
        <v>52</v>
      </c>
      <c r="Z80" s="77">
        <f t="shared" si="8"/>
        <v>5.2</v>
      </c>
      <c r="AA80" s="274">
        <f t="shared" si="7"/>
        <v>5.2</v>
      </c>
    </row>
    <row r="81" spans="1:27" ht="15.75" customHeight="1">
      <c r="A81" s="185" t="s">
        <v>236</v>
      </c>
      <c r="B81" s="83">
        <v>0.5</v>
      </c>
      <c r="C81" s="162">
        <v>0.5</v>
      </c>
      <c r="D81" s="78"/>
      <c r="E81" s="79"/>
      <c r="F81" s="82">
        <v>1.25</v>
      </c>
      <c r="G81" s="84">
        <v>1.25</v>
      </c>
      <c r="H81" s="78"/>
      <c r="I81" s="79"/>
      <c r="J81" s="82">
        <v>1.25</v>
      </c>
      <c r="K81" s="84">
        <v>1.25</v>
      </c>
      <c r="L81" s="78"/>
      <c r="M81" s="79"/>
      <c r="N81" s="82"/>
      <c r="O81" s="84"/>
      <c r="P81" s="78">
        <v>1.25</v>
      </c>
      <c r="Q81" s="79">
        <v>1.25</v>
      </c>
      <c r="R81" s="82"/>
      <c r="S81" s="84"/>
      <c r="T81" s="78">
        <v>1.25</v>
      </c>
      <c r="U81" s="79">
        <v>1.25</v>
      </c>
      <c r="V81" s="82"/>
      <c r="W81" s="84"/>
      <c r="X81" s="186">
        <f t="shared" si="10"/>
        <v>5</v>
      </c>
      <c r="Y81" s="187">
        <f t="shared" si="10"/>
        <v>5</v>
      </c>
      <c r="Z81" s="77">
        <f t="shared" si="8"/>
        <v>0.5</v>
      </c>
      <c r="AA81" s="274">
        <f t="shared" si="7"/>
        <v>0.5</v>
      </c>
    </row>
    <row r="82" spans="1:27" ht="15" customHeight="1" thickBot="1">
      <c r="A82" s="208" t="s">
        <v>237</v>
      </c>
      <c r="B82" s="165">
        <v>5</v>
      </c>
      <c r="C82" s="166">
        <v>5</v>
      </c>
      <c r="D82" s="209">
        <v>5</v>
      </c>
      <c r="E82" s="210">
        <v>5</v>
      </c>
      <c r="F82" s="211">
        <v>5</v>
      </c>
      <c r="G82" s="212">
        <v>5</v>
      </c>
      <c r="H82" s="209">
        <v>5</v>
      </c>
      <c r="I82" s="210">
        <v>5</v>
      </c>
      <c r="J82" s="211">
        <v>5</v>
      </c>
      <c r="K82" s="212">
        <v>5</v>
      </c>
      <c r="L82" s="209">
        <v>5</v>
      </c>
      <c r="M82" s="210">
        <v>5</v>
      </c>
      <c r="N82" s="211">
        <v>5</v>
      </c>
      <c r="O82" s="212">
        <v>5</v>
      </c>
      <c r="P82" s="209">
        <v>5</v>
      </c>
      <c r="Q82" s="210">
        <v>5</v>
      </c>
      <c r="R82" s="211">
        <v>5</v>
      </c>
      <c r="S82" s="212">
        <v>5</v>
      </c>
      <c r="T82" s="209">
        <v>5</v>
      </c>
      <c r="U82" s="210">
        <v>5</v>
      </c>
      <c r="V82" s="211">
        <v>5</v>
      </c>
      <c r="W82" s="212">
        <v>5</v>
      </c>
      <c r="X82" s="213">
        <f t="shared" si="10"/>
        <v>50</v>
      </c>
      <c r="Y82" s="210">
        <f t="shared" si="10"/>
        <v>50</v>
      </c>
      <c r="Z82" s="165">
        <f t="shared" si="8"/>
        <v>5</v>
      </c>
      <c r="AA82" s="278">
        <f t="shared" si="7"/>
        <v>5</v>
      </c>
    </row>
    <row r="83" spans="1:22" ht="12.75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</row>
  </sheetData>
  <sheetProtection/>
  <mergeCells count="30"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2"/>
  <sheetViews>
    <sheetView zoomScalePageLayoutView="0" workbookViewId="0" topLeftCell="A1">
      <selection activeCell="A32" sqref="A32:I3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  <col min="10" max="10" width="9.00390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thickBot="1">
      <c r="A3" s="227" t="s">
        <v>10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f>C5+C6+C7</f>
        <v>366</v>
      </c>
      <c r="D4" s="233"/>
      <c r="E4" s="233"/>
      <c r="F4" s="233"/>
      <c r="G4" s="232">
        <f>G5+G6+G7</f>
        <v>322.77000000000004</v>
      </c>
      <c r="H4" s="234"/>
      <c r="I4" s="235"/>
    </row>
    <row r="5" spans="1:9" ht="15">
      <c r="A5" s="3"/>
      <c r="B5" s="279" t="s">
        <v>327</v>
      </c>
      <c r="C5" s="11">
        <v>150</v>
      </c>
      <c r="D5" s="11">
        <v>11.2</v>
      </c>
      <c r="E5" s="11">
        <v>12.09</v>
      </c>
      <c r="F5" s="11">
        <v>4.82</v>
      </c>
      <c r="G5" s="53">
        <v>173.59</v>
      </c>
      <c r="H5" s="15">
        <v>1.2</v>
      </c>
      <c r="I5" s="21">
        <v>215</v>
      </c>
    </row>
    <row r="6" spans="1:9" ht="16.5" customHeight="1">
      <c r="A6" s="3"/>
      <c r="B6" s="280" t="s">
        <v>194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290" t="s">
        <v>207</v>
      </c>
      <c r="C7" s="85">
        <v>180</v>
      </c>
      <c r="D7" s="85">
        <v>0.15</v>
      </c>
      <c r="E7" s="85">
        <v>0.03</v>
      </c>
      <c r="F7" s="85">
        <v>7.22</v>
      </c>
      <c r="G7" s="85">
        <v>30.92</v>
      </c>
      <c r="H7" s="214">
        <v>2.84</v>
      </c>
      <c r="I7" s="291" t="s">
        <v>64</v>
      </c>
    </row>
    <row r="8" spans="1:9" ht="15">
      <c r="A8" s="230" t="s">
        <v>187</v>
      </c>
      <c r="B8" s="231"/>
      <c r="C8" s="226">
        <v>0.05</v>
      </c>
      <c r="D8" s="87"/>
      <c r="E8" s="87"/>
      <c r="F8" s="87"/>
      <c r="G8" s="89">
        <f>G9+G10</f>
        <v>97.22</v>
      </c>
      <c r="H8" s="236"/>
      <c r="I8" s="88"/>
    </row>
    <row r="9" spans="1:9" ht="15">
      <c r="A9" s="86"/>
      <c r="B9" s="281" t="s">
        <v>197</v>
      </c>
      <c r="C9" s="14" t="s">
        <v>198</v>
      </c>
      <c r="D9" s="14">
        <v>0.29</v>
      </c>
      <c r="E9" s="14">
        <v>0.29</v>
      </c>
      <c r="F9" s="14">
        <v>7.07</v>
      </c>
      <c r="G9" s="66">
        <v>33.92</v>
      </c>
      <c r="H9" s="18">
        <v>7.22</v>
      </c>
      <c r="I9" s="21">
        <v>368</v>
      </c>
    </row>
    <row r="10" spans="1:9" ht="15.75" thickBot="1">
      <c r="A10" s="4"/>
      <c r="B10" s="290" t="s">
        <v>289</v>
      </c>
      <c r="C10" s="85">
        <v>150</v>
      </c>
      <c r="D10" s="85">
        <v>0.75</v>
      </c>
      <c r="E10" s="85">
        <v>0</v>
      </c>
      <c r="F10" s="85">
        <v>15.15</v>
      </c>
      <c r="G10" s="85">
        <v>63.3</v>
      </c>
      <c r="H10" s="85">
        <v>4.5</v>
      </c>
      <c r="I10" s="73">
        <v>399</v>
      </c>
    </row>
    <row r="11" spans="1:9" ht="15">
      <c r="A11" s="237" t="s">
        <v>12</v>
      </c>
      <c r="B11" s="238"/>
      <c r="C11" s="239">
        <f>C12+C13+C14+C15+C16+C17+C18</f>
        <v>680</v>
      </c>
      <c r="D11" s="231"/>
      <c r="E11" s="231"/>
      <c r="F11" s="231"/>
      <c r="G11" s="239">
        <f>G12+G13+G14+G15+G16+G17+G18</f>
        <v>613.58</v>
      </c>
      <c r="H11" s="240"/>
      <c r="I11" s="241"/>
    </row>
    <row r="12" spans="1:9" ht="15">
      <c r="A12" s="242"/>
      <c r="B12" s="282" t="s">
        <v>199</v>
      </c>
      <c r="C12" s="14">
        <v>60</v>
      </c>
      <c r="D12" s="14">
        <v>0.76</v>
      </c>
      <c r="E12" s="14">
        <v>0.06</v>
      </c>
      <c r="F12" s="14">
        <v>6.03</v>
      </c>
      <c r="G12" s="14">
        <v>28.42</v>
      </c>
      <c r="H12" s="14">
        <v>2.92</v>
      </c>
      <c r="I12" s="21">
        <v>41</v>
      </c>
    </row>
    <row r="13" spans="1:10" ht="30">
      <c r="A13" s="243"/>
      <c r="B13" s="279" t="s">
        <v>281</v>
      </c>
      <c r="C13" s="11">
        <v>200</v>
      </c>
      <c r="D13" s="11">
        <v>6.44</v>
      </c>
      <c r="E13" s="11">
        <v>6.14</v>
      </c>
      <c r="F13" s="11">
        <v>13.12</v>
      </c>
      <c r="G13" s="11">
        <v>134.11</v>
      </c>
      <c r="H13" s="20">
        <v>6.23</v>
      </c>
      <c r="I13" s="25">
        <v>86</v>
      </c>
      <c r="J13" s="326"/>
    </row>
    <row r="14" spans="1:9" ht="15.75" customHeight="1">
      <c r="A14" s="244"/>
      <c r="B14" s="281" t="s">
        <v>201</v>
      </c>
      <c r="C14" s="14">
        <v>130</v>
      </c>
      <c r="D14" s="14">
        <v>18.12</v>
      </c>
      <c r="E14" s="14">
        <v>9.23</v>
      </c>
      <c r="F14" s="14">
        <v>22.54</v>
      </c>
      <c r="G14" s="14">
        <v>245.8</v>
      </c>
      <c r="H14" s="18">
        <v>0.52</v>
      </c>
      <c r="I14" s="21">
        <v>236</v>
      </c>
    </row>
    <row r="15" spans="1:9" ht="15" customHeight="1">
      <c r="A15" s="216"/>
      <c r="B15" s="280" t="s">
        <v>290</v>
      </c>
      <c r="C15" s="14">
        <v>50</v>
      </c>
      <c r="D15" s="14">
        <v>1.88</v>
      </c>
      <c r="E15" s="14">
        <v>3.09</v>
      </c>
      <c r="F15" s="14">
        <v>9.15</v>
      </c>
      <c r="G15" s="14">
        <v>72.54</v>
      </c>
      <c r="H15" s="18">
        <v>0.65</v>
      </c>
      <c r="I15" s="21">
        <v>351</v>
      </c>
    </row>
    <row r="16" spans="1:9" ht="16.5" customHeight="1">
      <c r="A16" s="4"/>
      <c r="B16" s="283" t="s">
        <v>202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10" ht="15">
      <c r="A17" s="4"/>
      <c r="B17" s="280" t="s">
        <v>252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  <c r="J17" s="326"/>
    </row>
    <row r="18" spans="1:9" ht="15.75" thickBot="1">
      <c r="A18" s="4"/>
      <c r="B18" s="290" t="s">
        <v>287</v>
      </c>
      <c r="C18" s="85">
        <v>10</v>
      </c>
      <c r="D18" s="85">
        <v>0.76</v>
      </c>
      <c r="E18" s="85">
        <v>0.08</v>
      </c>
      <c r="F18" s="85">
        <v>4.9</v>
      </c>
      <c r="G18" s="85">
        <v>23.5</v>
      </c>
      <c r="H18" s="214">
        <v>0</v>
      </c>
      <c r="I18" s="291"/>
    </row>
    <row r="19" spans="1:9" ht="15">
      <c r="A19" s="237" t="s">
        <v>13</v>
      </c>
      <c r="B19" s="238"/>
      <c r="C19" s="239">
        <f>C20+C21</f>
        <v>235</v>
      </c>
      <c r="D19" s="231"/>
      <c r="E19" s="231"/>
      <c r="F19" s="231"/>
      <c r="G19" s="239">
        <f>G20+G21</f>
        <v>312.35</v>
      </c>
      <c r="H19" s="231"/>
      <c r="I19" s="241"/>
    </row>
    <row r="20" spans="1:9" ht="15">
      <c r="A20" s="5"/>
      <c r="B20" s="284" t="s">
        <v>324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5"/>
      <c r="B21" s="285" t="s">
        <v>291</v>
      </c>
      <c r="C21" s="13">
        <v>60</v>
      </c>
      <c r="D21" s="13">
        <v>3.54</v>
      </c>
      <c r="E21" s="13">
        <v>2.82</v>
      </c>
      <c r="F21" s="13">
        <v>45</v>
      </c>
      <c r="G21" s="13">
        <v>219.6</v>
      </c>
      <c r="H21" s="17">
        <v>0</v>
      </c>
      <c r="I21" s="24"/>
    </row>
    <row r="22" spans="1:9" ht="15">
      <c r="A22" s="237" t="s">
        <v>14</v>
      </c>
      <c r="B22" s="245"/>
      <c r="C22" s="232">
        <f>C23+C24+C25+C26+C27+C28+C29</f>
        <v>496.5</v>
      </c>
      <c r="D22" s="233"/>
      <c r="E22" s="233"/>
      <c r="F22" s="233"/>
      <c r="G22" s="232">
        <f>G23+G24+G25+G26+G27+G28+G29</f>
        <v>446.40999999999997</v>
      </c>
      <c r="H22" s="233"/>
      <c r="I22" s="235"/>
    </row>
    <row r="23" spans="1:10" ht="15">
      <c r="A23" s="4"/>
      <c r="B23" s="286" t="s">
        <v>339</v>
      </c>
      <c r="C23" s="11">
        <v>60</v>
      </c>
      <c r="D23" s="11">
        <v>0.39</v>
      </c>
      <c r="E23" s="11">
        <v>3.05</v>
      </c>
      <c r="F23" s="11">
        <v>1.21</v>
      </c>
      <c r="G23" s="11">
        <v>33.75</v>
      </c>
      <c r="H23" s="20">
        <v>4.85</v>
      </c>
      <c r="I23" s="25">
        <v>112</v>
      </c>
      <c r="J23" s="325"/>
    </row>
    <row r="24" spans="1:10" ht="17.25" customHeight="1">
      <c r="A24" s="4"/>
      <c r="B24" s="281" t="s">
        <v>206</v>
      </c>
      <c r="C24" s="14">
        <v>80</v>
      </c>
      <c r="D24" s="14">
        <v>13.78</v>
      </c>
      <c r="E24" s="14">
        <v>14.67</v>
      </c>
      <c r="F24" s="14">
        <v>10.1</v>
      </c>
      <c r="G24" s="14">
        <v>227.94</v>
      </c>
      <c r="H24" s="18">
        <v>0.78</v>
      </c>
      <c r="I24" s="21" t="s">
        <v>186</v>
      </c>
      <c r="J24" s="326"/>
    </row>
    <row r="25" spans="1:9" ht="15" customHeight="1">
      <c r="A25" s="4"/>
      <c r="B25" s="292" t="s">
        <v>321</v>
      </c>
      <c r="C25" s="14">
        <v>140</v>
      </c>
      <c r="D25" s="215">
        <v>3.18</v>
      </c>
      <c r="E25" s="14">
        <v>3.84</v>
      </c>
      <c r="F25" s="14">
        <v>9.33</v>
      </c>
      <c r="G25" s="14">
        <v>86.58</v>
      </c>
      <c r="H25" s="14">
        <v>27.5</v>
      </c>
      <c r="I25" s="21">
        <v>336</v>
      </c>
    </row>
    <row r="26" spans="1:9" ht="17.25" customHeight="1">
      <c r="A26" s="244"/>
      <c r="B26" s="281" t="s">
        <v>195</v>
      </c>
      <c r="C26" s="14">
        <v>180</v>
      </c>
      <c r="D26" s="14">
        <v>0.09</v>
      </c>
      <c r="E26" s="14">
        <v>0.02</v>
      </c>
      <c r="F26" s="66">
        <v>6.01</v>
      </c>
      <c r="G26" s="14">
        <v>24.55</v>
      </c>
      <c r="H26" s="18">
        <v>0.04</v>
      </c>
      <c r="I26" s="21" t="s">
        <v>65</v>
      </c>
    </row>
    <row r="27" spans="1:9" ht="15">
      <c r="A27" s="244"/>
      <c r="B27" s="280" t="s">
        <v>203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290" t="s">
        <v>287</v>
      </c>
      <c r="C28" s="85">
        <v>10</v>
      </c>
      <c r="D28" s="85">
        <v>0.76</v>
      </c>
      <c r="E28" s="85">
        <v>0.08</v>
      </c>
      <c r="F28" s="85">
        <v>4.9</v>
      </c>
      <c r="G28" s="85">
        <v>23.5</v>
      </c>
      <c r="H28" s="214">
        <v>0</v>
      </c>
      <c r="I28" s="31"/>
    </row>
    <row r="29" spans="1:9" ht="15.75" thickBot="1">
      <c r="A29" s="93"/>
      <c r="B29" s="305" t="s">
        <v>310</v>
      </c>
      <c r="C29" s="99">
        <v>1.5</v>
      </c>
      <c r="D29" s="99">
        <v>0.04</v>
      </c>
      <c r="E29" s="99">
        <v>0.01</v>
      </c>
      <c r="F29" s="99">
        <v>0.09</v>
      </c>
      <c r="G29" s="99">
        <v>0.59</v>
      </c>
      <c r="H29" s="99">
        <v>1.48</v>
      </c>
      <c r="I29" s="100"/>
    </row>
    <row r="30" spans="1:9" ht="31.5" customHeight="1" thickBot="1">
      <c r="A30" s="246" t="s">
        <v>15</v>
      </c>
      <c r="B30" s="247"/>
      <c r="C30" s="247"/>
      <c r="D30" s="43">
        <f>SUM(D5:D29)</f>
        <v>86.34000000000003</v>
      </c>
      <c r="E30" s="43">
        <f>SUM(E5:E29)</f>
        <v>65.76</v>
      </c>
      <c r="F30" s="43">
        <f>SUM(F5:F29)</f>
        <v>223.15</v>
      </c>
      <c r="G30" s="43">
        <f>G4+G8+G11+G19+G22</f>
        <v>1792.33</v>
      </c>
      <c r="H30" s="43">
        <f>SUM(H5:H29)</f>
        <v>61.959999999999994</v>
      </c>
      <c r="I30" s="248"/>
    </row>
    <row r="31" spans="1:9" ht="15.75">
      <c r="A31" s="378" t="s">
        <v>185</v>
      </c>
      <c r="B31" s="378"/>
      <c r="C31" s="378"/>
      <c r="D31" s="378"/>
      <c r="E31" s="378"/>
      <c r="F31" s="378"/>
      <c r="G31" s="378"/>
      <c r="H31" s="378"/>
      <c r="I31" s="378"/>
    </row>
    <row r="32" spans="1:9" ht="30.75" customHeight="1">
      <c r="A32" s="376" t="s">
        <v>318</v>
      </c>
      <c r="B32" s="377"/>
      <c r="C32" s="377"/>
      <c r="D32" s="377"/>
      <c r="E32" s="377"/>
      <c r="F32" s="377"/>
      <c r="G32" s="377"/>
      <c r="H32" s="377"/>
      <c r="I32" s="377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  <ignoredErrors>
    <ignoredError sqref="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36"/>
  <sheetViews>
    <sheetView zoomScalePageLayoutView="0" workbookViewId="0" topLeftCell="A1">
      <selection activeCell="B26" sqref="B26:I26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customHeight="1" thickBot="1">
      <c r="A3" s="227" t="s">
        <v>16</v>
      </c>
      <c r="B3" s="228"/>
      <c r="C3" s="228"/>
      <c r="D3" s="228"/>
      <c r="E3" s="228"/>
      <c r="F3" s="228"/>
      <c r="G3" s="228"/>
      <c r="H3" s="228"/>
      <c r="I3" s="229"/>
    </row>
    <row r="4" spans="1:9" ht="13.5" customHeight="1">
      <c r="A4" s="230" t="s">
        <v>11</v>
      </c>
      <c r="B4" s="231"/>
      <c r="C4" s="232">
        <f>C5+C6+C7</f>
        <v>423</v>
      </c>
      <c r="D4" s="233"/>
      <c r="E4" s="233"/>
      <c r="F4" s="233"/>
      <c r="G4" s="249">
        <f>G5+G6+G7</f>
        <v>493.59999999999997</v>
      </c>
      <c r="H4" s="233"/>
      <c r="I4" s="235"/>
    </row>
    <row r="5" spans="1:10" ht="15.75" customHeight="1">
      <c r="A5" s="3"/>
      <c r="B5" s="281" t="s">
        <v>311</v>
      </c>
      <c r="C5" s="14">
        <v>200</v>
      </c>
      <c r="D5" s="14">
        <v>8.12</v>
      </c>
      <c r="E5" s="14">
        <v>9.01</v>
      </c>
      <c r="F5" s="14">
        <v>31.51</v>
      </c>
      <c r="G5" s="14">
        <v>241</v>
      </c>
      <c r="H5" s="14">
        <v>2.08</v>
      </c>
      <c r="I5" s="21">
        <v>199</v>
      </c>
      <c r="J5" s="326"/>
    </row>
    <row r="6" spans="1:9" ht="15.75" customHeight="1">
      <c r="A6" s="4"/>
      <c r="B6" s="287" t="s">
        <v>239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290" t="s">
        <v>240</v>
      </c>
      <c r="C7" s="85">
        <v>180</v>
      </c>
      <c r="D7" s="85">
        <v>4.66</v>
      </c>
      <c r="E7" s="85">
        <v>4.75</v>
      </c>
      <c r="F7" s="85">
        <v>12.81</v>
      </c>
      <c r="G7" s="85">
        <v>113.71</v>
      </c>
      <c r="H7" s="85">
        <v>1.89</v>
      </c>
      <c r="I7" s="291">
        <v>395</v>
      </c>
    </row>
    <row r="8" spans="1:9" ht="15">
      <c r="A8" s="230" t="s">
        <v>187</v>
      </c>
      <c r="B8" s="231"/>
      <c r="C8" s="226">
        <v>0.05</v>
      </c>
      <c r="D8" s="87"/>
      <c r="E8" s="87"/>
      <c r="F8" s="87"/>
      <c r="G8" s="250">
        <f>G9+G10</f>
        <v>74.72</v>
      </c>
      <c r="H8" s="92"/>
      <c r="I8" s="90"/>
    </row>
    <row r="9" spans="1:9" ht="15">
      <c r="A9" s="5"/>
      <c r="B9" s="281" t="s">
        <v>345</v>
      </c>
      <c r="C9" s="14" t="s">
        <v>344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9"/>
      <c r="B10" s="298" t="s">
        <v>292</v>
      </c>
      <c r="C10" s="85">
        <v>100</v>
      </c>
      <c r="D10" s="256">
        <v>0</v>
      </c>
      <c r="E10" s="85">
        <v>0</v>
      </c>
      <c r="F10" s="256">
        <v>9.5</v>
      </c>
      <c r="G10" s="85">
        <v>37.5</v>
      </c>
      <c r="H10" s="85">
        <v>10</v>
      </c>
      <c r="I10" s="73"/>
    </row>
    <row r="11" spans="1:9" ht="14.25" customHeight="1">
      <c r="A11" s="251" t="s">
        <v>12</v>
      </c>
      <c r="B11" s="238"/>
      <c r="C11" s="239">
        <f>C12+C13+C14+C15+C16+C17+C18+C19</f>
        <v>715</v>
      </c>
      <c r="D11" s="231"/>
      <c r="E11" s="231"/>
      <c r="F11" s="231"/>
      <c r="G11" s="239">
        <f>G12+G13+G14+G15+G16+G17+G18+G19</f>
        <v>733.33</v>
      </c>
      <c r="H11" s="231"/>
      <c r="I11" s="241"/>
    </row>
    <row r="12" spans="1:9" ht="17.25" customHeight="1">
      <c r="A12" s="242"/>
      <c r="B12" s="288" t="s">
        <v>241</v>
      </c>
      <c r="C12" s="11">
        <v>45</v>
      </c>
      <c r="D12" s="14">
        <v>0.79</v>
      </c>
      <c r="E12" s="14">
        <v>3.51</v>
      </c>
      <c r="F12" s="14">
        <v>8.19</v>
      </c>
      <c r="G12" s="14">
        <v>66.57</v>
      </c>
      <c r="H12" s="18">
        <v>0</v>
      </c>
      <c r="I12" s="21">
        <v>12</v>
      </c>
    </row>
    <row r="13" spans="1:10" ht="28.5" customHeight="1">
      <c r="A13" s="243"/>
      <c r="B13" s="281" t="s">
        <v>260</v>
      </c>
      <c r="C13" s="14">
        <v>200</v>
      </c>
      <c r="D13" s="14">
        <v>6.21</v>
      </c>
      <c r="E13" s="14">
        <v>6.51</v>
      </c>
      <c r="F13" s="14">
        <v>8.82</v>
      </c>
      <c r="G13" s="14">
        <v>119.51</v>
      </c>
      <c r="H13" s="19">
        <v>13.89</v>
      </c>
      <c r="I13" s="21">
        <v>73</v>
      </c>
      <c r="J13" s="326"/>
    </row>
    <row r="14" spans="1:9" ht="15">
      <c r="A14" s="244"/>
      <c r="B14" s="289" t="s">
        <v>244</v>
      </c>
      <c r="C14" s="14">
        <v>80</v>
      </c>
      <c r="D14" s="14">
        <v>12.75</v>
      </c>
      <c r="E14" s="14">
        <v>12.48</v>
      </c>
      <c r="F14" s="14">
        <v>8.59</v>
      </c>
      <c r="G14" s="14">
        <v>198.3</v>
      </c>
      <c r="H14" s="14">
        <v>0.35</v>
      </c>
      <c r="I14" s="21">
        <v>282</v>
      </c>
    </row>
    <row r="15" spans="1:10" ht="29.25" customHeight="1">
      <c r="A15" s="216"/>
      <c r="B15" s="279" t="s">
        <v>341</v>
      </c>
      <c r="C15" s="11">
        <v>150</v>
      </c>
      <c r="D15" s="11">
        <v>5.86</v>
      </c>
      <c r="E15" s="11">
        <v>3.59</v>
      </c>
      <c r="F15" s="11">
        <v>37.42</v>
      </c>
      <c r="G15" s="11">
        <v>205.58</v>
      </c>
      <c r="H15" s="15">
        <v>0</v>
      </c>
      <c r="I15" s="21">
        <v>219</v>
      </c>
      <c r="J15" s="326"/>
    </row>
    <row r="16" spans="1:9" ht="15.75" customHeight="1" hidden="1">
      <c r="A16" s="4"/>
      <c r="B16" s="287"/>
      <c r="C16" s="14"/>
      <c r="D16" s="14"/>
      <c r="E16" s="14"/>
      <c r="F16" s="14"/>
      <c r="G16" s="14"/>
      <c r="H16" s="14"/>
      <c r="I16" s="21"/>
    </row>
    <row r="17" spans="1:9" ht="15">
      <c r="A17" s="4"/>
      <c r="B17" s="287" t="s">
        <v>243</v>
      </c>
      <c r="C17" s="14">
        <v>200</v>
      </c>
      <c r="D17" s="14">
        <v>0.3</v>
      </c>
      <c r="E17" s="14">
        <v>0.07</v>
      </c>
      <c r="F17" s="14">
        <v>14.54</v>
      </c>
      <c r="G17" s="14">
        <v>60.47</v>
      </c>
      <c r="H17" s="14">
        <v>0</v>
      </c>
      <c r="I17" s="21">
        <v>376</v>
      </c>
    </row>
    <row r="18" spans="1:10" ht="15">
      <c r="A18" s="4"/>
      <c r="B18" s="280" t="s">
        <v>252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  <c r="J18" s="326"/>
    </row>
    <row r="19" spans="1:9" ht="15.75" thickBot="1">
      <c r="A19" s="4"/>
      <c r="B19" s="280" t="s">
        <v>287</v>
      </c>
      <c r="C19" s="14">
        <v>10</v>
      </c>
      <c r="D19" s="14">
        <v>0.76</v>
      </c>
      <c r="E19" s="14">
        <v>0.08</v>
      </c>
      <c r="F19" s="14">
        <v>4.9</v>
      </c>
      <c r="G19" s="14">
        <v>23.5</v>
      </c>
      <c r="H19" s="18">
        <v>0</v>
      </c>
      <c r="I19" s="21"/>
    </row>
    <row r="20" spans="1:9" ht="15" customHeight="1">
      <c r="A20" s="237" t="s">
        <v>13</v>
      </c>
      <c r="B20" s="245"/>
      <c r="C20" s="232">
        <f>C21+C22</f>
        <v>235</v>
      </c>
      <c r="D20" s="233"/>
      <c r="E20" s="233"/>
      <c r="F20" s="233"/>
      <c r="G20" s="232">
        <f>G21+G22</f>
        <v>339.31</v>
      </c>
      <c r="H20" s="233"/>
      <c r="I20" s="235"/>
    </row>
    <row r="21" spans="1:9" ht="15">
      <c r="A21" s="5"/>
      <c r="B21" s="284" t="s">
        <v>323</v>
      </c>
      <c r="C21" s="223">
        <v>175</v>
      </c>
      <c r="D21" s="223">
        <v>4.55</v>
      </c>
      <c r="E21" s="223">
        <v>4.38</v>
      </c>
      <c r="F21" s="223">
        <v>19.25</v>
      </c>
      <c r="G21" s="223">
        <v>134.75</v>
      </c>
      <c r="H21" s="224">
        <v>1.58</v>
      </c>
      <c r="I21" s="225">
        <v>401</v>
      </c>
    </row>
    <row r="22" spans="1:9" ht="15.75" thickBot="1">
      <c r="A22" s="5"/>
      <c r="B22" s="280" t="s">
        <v>245</v>
      </c>
      <c r="C22" s="14">
        <v>60</v>
      </c>
      <c r="D22" s="14">
        <v>5.13</v>
      </c>
      <c r="E22" s="14">
        <v>6.85</v>
      </c>
      <c r="F22" s="14">
        <v>30.14</v>
      </c>
      <c r="G22" s="14">
        <v>204.56</v>
      </c>
      <c r="H22" s="14">
        <v>0.26</v>
      </c>
      <c r="I22" s="21" t="s">
        <v>67</v>
      </c>
    </row>
    <row r="23" spans="1:9" ht="14.25" customHeight="1">
      <c r="A23" s="237" t="s">
        <v>14</v>
      </c>
      <c r="B23" s="245"/>
      <c r="C23" s="252">
        <f>C24+C25+C26+C27+C28+C29+C30+C31+C32</f>
        <v>547.3</v>
      </c>
      <c r="D23" s="233"/>
      <c r="E23" s="233"/>
      <c r="F23" s="233"/>
      <c r="G23" s="232">
        <f>G24+G25+G26+G27+G28+G29+G30+G31+G32</f>
        <v>506.34000000000003</v>
      </c>
      <c r="H23" s="233"/>
      <c r="I23" s="235"/>
    </row>
    <row r="24" spans="1:9" ht="25.5" customHeight="1">
      <c r="A24" s="3"/>
      <c r="B24" s="286" t="s">
        <v>340</v>
      </c>
      <c r="C24" s="11">
        <v>60</v>
      </c>
      <c r="D24" s="11">
        <v>0.69</v>
      </c>
      <c r="E24" s="11">
        <v>3.12</v>
      </c>
      <c r="F24" s="11">
        <v>4.43</v>
      </c>
      <c r="G24" s="11">
        <v>49.55</v>
      </c>
      <c r="H24" s="20">
        <v>6.3</v>
      </c>
      <c r="I24" s="25">
        <v>38</v>
      </c>
    </row>
    <row r="25" spans="1:9" ht="15">
      <c r="A25" s="3"/>
      <c r="B25" s="281" t="s">
        <v>246</v>
      </c>
      <c r="C25" s="14">
        <v>85</v>
      </c>
      <c r="D25" s="14">
        <v>14.35</v>
      </c>
      <c r="E25" s="14">
        <v>4.34</v>
      </c>
      <c r="F25" s="14">
        <v>5.87</v>
      </c>
      <c r="G25" s="14">
        <v>120.38</v>
      </c>
      <c r="H25" s="66">
        <v>0.65</v>
      </c>
      <c r="I25" s="21">
        <v>265</v>
      </c>
    </row>
    <row r="26" spans="1:9" ht="18" customHeight="1">
      <c r="A26" s="4"/>
      <c r="B26" s="281" t="s">
        <v>247</v>
      </c>
      <c r="C26" s="14">
        <v>145</v>
      </c>
      <c r="D26" s="14">
        <v>3.66</v>
      </c>
      <c r="E26" s="14">
        <v>1.97</v>
      </c>
      <c r="F26" s="14">
        <v>38.51</v>
      </c>
      <c r="G26" s="14">
        <v>186.38</v>
      </c>
      <c r="H26" s="66">
        <v>0</v>
      </c>
      <c r="I26" s="21">
        <v>333</v>
      </c>
    </row>
    <row r="27" spans="1:9" ht="15.75" customHeight="1">
      <c r="A27" s="4"/>
      <c r="B27" s="281" t="s">
        <v>248</v>
      </c>
      <c r="C27" s="14">
        <v>30</v>
      </c>
      <c r="D27" s="14">
        <v>0.42</v>
      </c>
      <c r="E27" s="14">
        <v>2.17</v>
      </c>
      <c r="F27" s="14">
        <v>1.69</v>
      </c>
      <c r="G27" s="14">
        <v>28.23</v>
      </c>
      <c r="H27" s="66">
        <v>0.04</v>
      </c>
      <c r="I27" s="21">
        <v>354</v>
      </c>
    </row>
    <row r="28" spans="1:9" ht="15.75" customHeight="1">
      <c r="A28" s="244"/>
      <c r="B28" s="281" t="s">
        <v>195</v>
      </c>
      <c r="C28" s="14">
        <v>180</v>
      </c>
      <c r="D28" s="14">
        <v>0.09</v>
      </c>
      <c r="E28" s="14">
        <v>0.02</v>
      </c>
      <c r="F28" s="66">
        <v>6.01</v>
      </c>
      <c r="G28" s="14">
        <v>24.55</v>
      </c>
      <c r="H28" s="18">
        <v>0.04</v>
      </c>
      <c r="I28" s="21" t="s">
        <v>65</v>
      </c>
    </row>
    <row r="29" spans="1:9" ht="15">
      <c r="A29" s="4"/>
      <c r="B29" s="280" t="s">
        <v>203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45"/>
    </row>
    <row r="30" spans="1:9" ht="14.25" customHeight="1" thickBot="1">
      <c r="A30" s="29"/>
      <c r="B30" s="290" t="s">
        <v>204</v>
      </c>
      <c r="C30" s="85">
        <v>20</v>
      </c>
      <c r="D30" s="85">
        <v>1.52</v>
      </c>
      <c r="E30" s="85">
        <v>0.16</v>
      </c>
      <c r="F30" s="85">
        <v>9.8</v>
      </c>
      <c r="G30" s="85">
        <v>47</v>
      </c>
      <c r="H30" s="214">
        <v>0</v>
      </c>
      <c r="I30" s="31"/>
    </row>
    <row r="31" spans="1:9" ht="14.25" customHeight="1">
      <c r="A31" s="5"/>
      <c r="B31" s="285" t="s">
        <v>294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81"/>
    </row>
    <row r="32" spans="1:9" ht="14.25" customHeight="1" thickBot="1">
      <c r="A32" s="29"/>
      <c r="B32" s="306" t="s">
        <v>310</v>
      </c>
      <c r="C32" s="30">
        <v>1.5</v>
      </c>
      <c r="D32" s="30">
        <v>0.04</v>
      </c>
      <c r="E32" s="30">
        <v>0.01</v>
      </c>
      <c r="F32" s="30">
        <v>0.09</v>
      </c>
      <c r="G32" s="30">
        <v>0.59</v>
      </c>
      <c r="H32" s="30">
        <v>1.48</v>
      </c>
      <c r="I32" s="31"/>
    </row>
    <row r="33" spans="1:9" ht="30.75" customHeight="1" thickBot="1">
      <c r="A33" s="246" t="s">
        <v>17</v>
      </c>
      <c r="B33" s="247"/>
      <c r="C33" s="247"/>
      <c r="D33" s="43">
        <f>SUM(D5:D32)</f>
        <v>78.31</v>
      </c>
      <c r="E33" s="43">
        <f>SUM(E5:E32)</f>
        <v>70.42999999999999</v>
      </c>
      <c r="F33" s="43">
        <f>SUM(F5:F32)</f>
        <v>297.50999999999993</v>
      </c>
      <c r="G33" s="65">
        <f>G4+G8+G11+G20+G23</f>
        <v>2147.3</v>
      </c>
      <c r="H33" s="43">
        <f>SUM(H5:H32)</f>
        <v>42.82999999999999</v>
      </c>
      <c r="I33" s="248"/>
    </row>
    <row r="34" spans="1:9" ht="0.75" customHeight="1">
      <c r="A34" s="386"/>
      <c r="B34" s="386"/>
      <c r="C34" s="386"/>
      <c r="D34" s="386"/>
      <c r="E34" s="386"/>
      <c r="F34" s="386"/>
      <c r="G34" s="386"/>
      <c r="H34" s="386"/>
      <c r="I34" s="386"/>
    </row>
    <row r="35" spans="1:9" ht="14.25" customHeight="1">
      <c r="A35" s="378" t="s">
        <v>185</v>
      </c>
      <c r="B35" s="378"/>
      <c r="C35" s="378"/>
      <c r="D35" s="378"/>
      <c r="E35" s="378"/>
      <c r="F35" s="378"/>
      <c r="G35" s="378"/>
      <c r="H35" s="378"/>
      <c r="I35" s="378"/>
    </row>
    <row r="36" spans="1:9" ht="29.25" customHeight="1">
      <c r="A36" s="376" t="s">
        <v>318</v>
      </c>
      <c r="B36" s="377"/>
      <c r="C36" s="377"/>
      <c r="D36" s="377"/>
      <c r="E36" s="377"/>
      <c r="F36" s="377"/>
      <c r="G36" s="377"/>
      <c r="H36" s="377"/>
      <c r="I36" s="377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24" sqref="B24:I24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thickBot="1">
      <c r="A3" s="227" t="s">
        <v>319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f>C5+C6+C7+C8</f>
        <v>443</v>
      </c>
      <c r="D4" s="233"/>
      <c r="E4" s="233"/>
      <c r="F4" s="233"/>
      <c r="G4" s="249">
        <f>G5+G6+G7+G8</f>
        <v>461.82000000000005</v>
      </c>
      <c r="H4" s="233"/>
      <c r="I4" s="235"/>
    </row>
    <row r="5" spans="1:9" ht="15">
      <c r="A5" s="3"/>
      <c r="B5" s="279" t="s">
        <v>327</v>
      </c>
      <c r="C5" s="11">
        <v>150</v>
      </c>
      <c r="D5" s="11">
        <v>11.2</v>
      </c>
      <c r="E5" s="11">
        <v>12.09</v>
      </c>
      <c r="F5" s="11">
        <v>4.82</v>
      </c>
      <c r="G5" s="53">
        <v>173.59</v>
      </c>
      <c r="H5" s="15">
        <v>1.2</v>
      </c>
      <c r="I5" s="21">
        <v>215</v>
      </c>
    </row>
    <row r="6" spans="1:9" ht="15">
      <c r="A6" s="4"/>
      <c r="B6" s="280" t="s">
        <v>239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10" ht="15">
      <c r="A7" s="4"/>
      <c r="B7" s="280" t="s">
        <v>342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  <c r="J7" s="326"/>
    </row>
    <row r="8" spans="1:9" ht="15.75" customHeight="1" thickBot="1">
      <c r="A8" s="93"/>
      <c r="B8" s="299" t="s">
        <v>196</v>
      </c>
      <c r="C8" s="85">
        <v>50</v>
      </c>
      <c r="D8" s="256">
        <v>0</v>
      </c>
      <c r="E8" s="85">
        <v>0</v>
      </c>
      <c r="F8" s="256">
        <v>4.75</v>
      </c>
      <c r="G8" s="85">
        <v>18.75</v>
      </c>
      <c r="H8" s="85">
        <v>5</v>
      </c>
      <c r="I8" s="257"/>
    </row>
    <row r="9" spans="1:9" ht="15">
      <c r="A9" s="230" t="s">
        <v>187</v>
      </c>
      <c r="B9" s="95"/>
      <c r="C9" s="255">
        <v>0.05</v>
      </c>
      <c r="D9" s="91"/>
      <c r="E9" s="91"/>
      <c r="F9" s="91"/>
      <c r="G9" s="250">
        <f>G10+G11</f>
        <v>99.86</v>
      </c>
      <c r="H9" s="92"/>
      <c r="I9" s="90"/>
    </row>
    <row r="10" spans="1:9" ht="15">
      <c r="A10" s="5"/>
      <c r="B10" s="286" t="s">
        <v>343</v>
      </c>
      <c r="C10" s="12">
        <v>96</v>
      </c>
      <c r="D10" s="12">
        <v>0.77</v>
      </c>
      <c r="E10" s="12">
        <v>0.19</v>
      </c>
      <c r="F10" s="12">
        <v>7.22</v>
      </c>
      <c r="G10" s="12">
        <v>36.56</v>
      </c>
      <c r="H10" s="76">
        <v>36.56</v>
      </c>
      <c r="I10" s="74">
        <v>386</v>
      </c>
    </row>
    <row r="11" spans="1:9" ht="15.75" thickBot="1">
      <c r="A11" s="300"/>
      <c r="B11" s="290" t="s">
        <v>289</v>
      </c>
      <c r="C11" s="85">
        <v>150</v>
      </c>
      <c r="D11" s="85">
        <v>0.75</v>
      </c>
      <c r="E11" s="85">
        <v>0</v>
      </c>
      <c r="F11" s="85">
        <v>15.15</v>
      </c>
      <c r="G11" s="85">
        <v>63.3</v>
      </c>
      <c r="H11" s="85">
        <v>4.5</v>
      </c>
      <c r="I11" s="73">
        <v>399</v>
      </c>
    </row>
    <row r="12" spans="1:9" ht="15">
      <c r="A12" s="251" t="s">
        <v>12</v>
      </c>
      <c r="B12" s="238"/>
      <c r="C12" s="239">
        <f>C13+C14+C15+C17+C18+C19</f>
        <v>590</v>
      </c>
      <c r="D12" s="231"/>
      <c r="E12" s="231"/>
      <c r="F12" s="231"/>
      <c r="G12" s="239">
        <f>G13+G14+G15+G17+G18+G19</f>
        <v>667.92</v>
      </c>
      <c r="H12" s="231"/>
      <c r="I12" s="241"/>
    </row>
    <row r="13" spans="1:9" ht="28.5" customHeight="1">
      <c r="A13" s="253"/>
      <c r="B13" s="286" t="s">
        <v>249</v>
      </c>
      <c r="C13" s="11">
        <v>60</v>
      </c>
      <c r="D13" s="11">
        <v>0.88</v>
      </c>
      <c r="E13" s="11">
        <v>3.06</v>
      </c>
      <c r="F13" s="11">
        <v>5.14</v>
      </c>
      <c r="G13" s="11">
        <v>51.5</v>
      </c>
      <c r="H13" s="20">
        <v>2.1</v>
      </c>
      <c r="I13" s="25">
        <v>34</v>
      </c>
    </row>
    <row r="14" spans="1:9" ht="30">
      <c r="A14" s="243"/>
      <c r="B14" s="286" t="s">
        <v>295</v>
      </c>
      <c r="C14" s="14">
        <v>200</v>
      </c>
      <c r="D14" s="14">
        <v>6.23</v>
      </c>
      <c r="E14" s="14">
        <v>6.47</v>
      </c>
      <c r="F14" s="14">
        <v>16.76</v>
      </c>
      <c r="G14" s="14">
        <v>150.63</v>
      </c>
      <c r="H14" s="19">
        <v>13.86</v>
      </c>
      <c r="I14" s="21"/>
    </row>
    <row r="15" spans="1:9" ht="16.5" customHeight="1">
      <c r="A15" s="244"/>
      <c r="B15" s="292" t="s">
        <v>320</v>
      </c>
      <c r="C15" s="14">
        <v>90</v>
      </c>
      <c r="D15" s="215">
        <v>19.48</v>
      </c>
      <c r="E15" s="14">
        <v>21.32</v>
      </c>
      <c r="F15" s="14">
        <v>8.2</v>
      </c>
      <c r="G15" s="14">
        <v>306.02</v>
      </c>
      <c r="H15" s="14">
        <v>1.99</v>
      </c>
      <c r="I15" s="21">
        <v>308</v>
      </c>
    </row>
    <row r="16" spans="1:9" ht="16.5" customHeight="1">
      <c r="A16" s="244"/>
      <c r="B16" s="292" t="s">
        <v>349</v>
      </c>
      <c r="C16" s="14">
        <v>150</v>
      </c>
      <c r="D16" s="215">
        <v>3.29</v>
      </c>
      <c r="E16" s="14">
        <v>2.73</v>
      </c>
      <c r="F16" s="14">
        <v>22.06</v>
      </c>
      <c r="G16" s="14">
        <v>126.37</v>
      </c>
      <c r="H16" s="14">
        <v>18.91</v>
      </c>
      <c r="I16" s="21">
        <v>339</v>
      </c>
    </row>
    <row r="17" spans="1:10" ht="16.5" customHeight="1">
      <c r="A17" s="4"/>
      <c r="B17" s="292" t="s">
        <v>251</v>
      </c>
      <c r="C17" s="14">
        <v>200</v>
      </c>
      <c r="D17" s="215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  <c r="J17" s="326"/>
    </row>
    <row r="18" spans="1:9" ht="16.5" customHeight="1">
      <c r="A18" s="4"/>
      <c r="B18" s="280" t="s">
        <v>252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9" ht="16.5" customHeight="1" thickBot="1">
      <c r="A19" s="29"/>
      <c r="B19" s="290" t="s">
        <v>287</v>
      </c>
      <c r="C19" s="85">
        <v>10</v>
      </c>
      <c r="D19" s="85">
        <v>0.76</v>
      </c>
      <c r="E19" s="85">
        <v>0.08</v>
      </c>
      <c r="F19" s="85">
        <v>4.9</v>
      </c>
      <c r="G19" s="85">
        <v>23.5</v>
      </c>
      <c r="H19" s="214">
        <v>0</v>
      </c>
      <c r="I19" s="291"/>
    </row>
    <row r="20" spans="1:9" ht="15">
      <c r="A20" s="251" t="s">
        <v>13</v>
      </c>
      <c r="B20" s="238"/>
      <c r="C20" s="239">
        <f>C21+C22</f>
        <v>205</v>
      </c>
      <c r="D20" s="231"/>
      <c r="E20" s="231"/>
      <c r="F20" s="231"/>
      <c r="G20" s="239">
        <f>G21+G22</f>
        <v>276.78</v>
      </c>
      <c r="H20" s="231"/>
      <c r="I20" s="241"/>
    </row>
    <row r="21" spans="1:9" ht="15">
      <c r="A21" s="5"/>
      <c r="B21" s="285" t="s">
        <v>322</v>
      </c>
      <c r="C21" s="13">
        <v>175</v>
      </c>
      <c r="D21" s="13">
        <v>5.74</v>
      </c>
      <c r="E21" s="13">
        <v>4.38</v>
      </c>
      <c r="F21" s="13">
        <v>19.78</v>
      </c>
      <c r="G21" s="222">
        <v>141.75</v>
      </c>
      <c r="H21" s="17">
        <v>1.05</v>
      </c>
      <c r="I21" s="24">
        <v>401</v>
      </c>
    </row>
    <row r="22" spans="1:9" ht="15.75" thickBot="1">
      <c r="A22" s="5"/>
      <c r="B22" s="284" t="s">
        <v>253</v>
      </c>
      <c r="C22" s="11">
        <v>30</v>
      </c>
      <c r="D22" s="11">
        <v>2.59</v>
      </c>
      <c r="E22" s="11">
        <v>4.75</v>
      </c>
      <c r="F22" s="11">
        <v>20.21</v>
      </c>
      <c r="G22" s="11">
        <v>135.03</v>
      </c>
      <c r="H22" s="15">
        <v>0.03</v>
      </c>
      <c r="I22" s="25">
        <v>491</v>
      </c>
    </row>
    <row r="23" spans="1:9" ht="15">
      <c r="A23" s="237" t="s">
        <v>14</v>
      </c>
      <c r="B23" s="245"/>
      <c r="C23" s="252">
        <f>C24+C25+C26+C27+C28+C29+C30</f>
        <v>462.3</v>
      </c>
      <c r="D23" s="233"/>
      <c r="E23" s="233"/>
      <c r="F23" s="233"/>
      <c r="G23" s="249">
        <f>G24+G25+G26+G27+G28+G29+G30</f>
        <v>458.97</v>
      </c>
      <c r="H23" s="233"/>
      <c r="I23" s="235"/>
    </row>
    <row r="24" spans="1:9" ht="15">
      <c r="A24" s="3"/>
      <c r="B24" s="279" t="s">
        <v>254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7.25" customHeight="1">
      <c r="A25" s="4"/>
      <c r="B25" s="281" t="s">
        <v>255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74</v>
      </c>
    </row>
    <row r="26" spans="1:10" ht="15">
      <c r="A26" s="244"/>
      <c r="B26" s="281" t="s">
        <v>256</v>
      </c>
      <c r="C26" s="14">
        <v>50</v>
      </c>
      <c r="D26" s="14">
        <v>0.17</v>
      </c>
      <c r="E26" s="14">
        <v>0.07</v>
      </c>
      <c r="F26" s="14">
        <v>14.22</v>
      </c>
      <c r="G26" s="14">
        <v>59.35</v>
      </c>
      <c r="H26" s="19">
        <v>20.74</v>
      </c>
      <c r="I26" s="21">
        <v>378</v>
      </c>
      <c r="J26" s="326"/>
    </row>
    <row r="27" spans="1:9" ht="18" customHeight="1">
      <c r="A27" s="244"/>
      <c r="B27" s="281" t="s">
        <v>195</v>
      </c>
      <c r="C27" s="14">
        <v>180</v>
      </c>
      <c r="D27" s="14">
        <v>0.09</v>
      </c>
      <c r="E27" s="14">
        <v>0.02</v>
      </c>
      <c r="F27" s="66">
        <v>6.01</v>
      </c>
      <c r="G27" s="14">
        <v>24.55</v>
      </c>
      <c r="H27" s="18">
        <v>0.04</v>
      </c>
      <c r="I27" s="21" t="s">
        <v>65</v>
      </c>
    </row>
    <row r="28" spans="1:9" ht="15.75" thickBot="1">
      <c r="A28" s="29"/>
      <c r="B28" s="290" t="s">
        <v>257</v>
      </c>
      <c r="C28" s="301">
        <v>20</v>
      </c>
      <c r="D28" s="301">
        <v>1.5</v>
      </c>
      <c r="E28" s="301">
        <v>0.58</v>
      </c>
      <c r="F28" s="301">
        <v>10.28</v>
      </c>
      <c r="G28" s="301">
        <v>52.4</v>
      </c>
      <c r="H28" s="307">
        <v>0</v>
      </c>
      <c r="I28" s="308"/>
    </row>
    <row r="29" spans="1:9" ht="15">
      <c r="A29" s="5"/>
      <c r="B29" s="285" t="s">
        <v>294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81"/>
    </row>
    <row r="30" spans="1:9" ht="17.25" customHeight="1" thickBot="1">
      <c r="A30" s="29"/>
      <c r="B30" s="306" t="s">
        <v>310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31.5" customHeight="1" thickBot="1">
      <c r="A31" s="246" t="s">
        <v>18</v>
      </c>
      <c r="B31" s="247"/>
      <c r="C31" s="247"/>
      <c r="D31" s="43">
        <f>SUM(D5:D30)</f>
        <v>85.85000000000001</v>
      </c>
      <c r="E31" s="43">
        <f>SUM(E5:E30)</f>
        <v>80.57999999999998</v>
      </c>
      <c r="F31" s="43">
        <f>SUM(F5:F30)</f>
        <v>251.72</v>
      </c>
      <c r="G31" s="65">
        <f>G4+G9+G12+G20+G23</f>
        <v>1965.35</v>
      </c>
      <c r="H31" s="43">
        <f>SUM(H5:H30)</f>
        <v>138.21999999999997</v>
      </c>
      <c r="I31" s="248"/>
    </row>
    <row r="32" spans="1:9" ht="12.75" hidden="1">
      <c r="A32" s="387"/>
      <c r="B32" s="387"/>
      <c r="C32" s="387"/>
      <c r="D32" s="387"/>
      <c r="E32" s="387"/>
      <c r="F32" s="387"/>
      <c r="G32" s="387"/>
      <c r="H32" s="387"/>
      <c r="I32" s="387"/>
    </row>
    <row r="33" spans="1:9" ht="15.75">
      <c r="A33" s="378" t="s">
        <v>185</v>
      </c>
      <c r="B33" s="378"/>
      <c r="C33" s="378"/>
      <c r="D33" s="378"/>
      <c r="E33" s="378"/>
      <c r="F33" s="378"/>
      <c r="G33" s="378"/>
      <c r="H33" s="378"/>
      <c r="I33" s="378"/>
    </row>
    <row r="34" spans="1:9" ht="30.75" customHeight="1">
      <c r="A34" s="376" t="s">
        <v>318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I34"/>
  <sheetViews>
    <sheetView zoomScalePageLayoutView="0" workbookViewId="0" topLeftCell="A1">
      <selection activeCell="A33" sqref="A33:G34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" customHeight="1" thickBot="1">
      <c r="A3" s="227" t="s">
        <v>20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f>C5+C6+C7</f>
        <v>423</v>
      </c>
      <c r="D4" s="233"/>
      <c r="E4" s="233"/>
      <c r="F4" s="233"/>
      <c r="G4" s="232">
        <f>G5+G6+G7</f>
        <v>444.38</v>
      </c>
      <c r="H4" s="233"/>
      <c r="I4" s="235"/>
    </row>
    <row r="5" spans="1:9" ht="15.75" customHeight="1">
      <c r="A5" s="3"/>
      <c r="B5" s="279" t="s">
        <v>258</v>
      </c>
      <c r="C5" s="11">
        <v>200</v>
      </c>
      <c r="D5" s="11">
        <v>7.66</v>
      </c>
      <c r="E5" s="11">
        <v>8.36</v>
      </c>
      <c r="F5" s="11">
        <v>29.21</v>
      </c>
      <c r="G5" s="11">
        <v>223.94</v>
      </c>
      <c r="H5" s="15">
        <v>2.08</v>
      </c>
      <c r="I5" s="21">
        <v>199</v>
      </c>
    </row>
    <row r="6" spans="1:9" ht="15" customHeight="1">
      <c r="A6" s="3"/>
      <c r="B6" s="280" t="s">
        <v>239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60"/>
      <c r="B7" s="290" t="s">
        <v>259</v>
      </c>
      <c r="C7" s="85">
        <v>180</v>
      </c>
      <c r="D7" s="85">
        <v>2.85</v>
      </c>
      <c r="E7" s="85">
        <v>3.06</v>
      </c>
      <c r="F7" s="85">
        <v>10.48</v>
      </c>
      <c r="G7" s="85">
        <v>81.55</v>
      </c>
      <c r="H7" s="214">
        <v>1.28</v>
      </c>
      <c r="I7" s="291" t="s">
        <v>77</v>
      </c>
    </row>
    <row r="8" spans="1:9" ht="15">
      <c r="A8" s="230" t="s">
        <v>187</v>
      </c>
      <c r="B8" s="95"/>
      <c r="C8" s="255">
        <v>0.05</v>
      </c>
      <c r="D8" s="218"/>
      <c r="E8" s="218"/>
      <c r="F8" s="219"/>
      <c r="G8" s="258">
        <f>G9+G10</f>
        <v>74.72</v>
      </c>
      <c r="H8" s="220"/>
      <c r="I8" s="221"/>
    </row>
    <row r="9" spans="1:9" ht="15">
      <c r="A9" s="217"/>
      <c r="B9" s="281" t="s">
        <v>345</v>
      </c>
      <c r="C9" s="14" t="s">
        <v>344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60"/>
      <c r="B10" s="298" t="s">
        <v>292</v>
      </c>
      <c r="C10" s="85">
        <v>100</v>
      </c>
      <c r="D10" s="256">
        <v>0</v>
      </c>
      <c r="E10" s="85">
        <v>0</v>
      </c>
      <c r="F10" s="256">
        <v>9.5</v>
      </c>
      <c r="G10" s="85">
        <v>37.5</v>
      </c>
      <c r="H10" s="85">
        <v>10</v>
      </c>
      <c r="I10" s="73"/>
    </row>
    <row r="11" spans="1:9" ht="15">
      <c r="A11" s="251" t="s">
        <v>12</v>
      </c>
      <c r="B11" s="238"/>
      <c r="C11" s="239">
        <f>C12+C13+C14+C15+C16+C17+C18</f>
        <v>730</v>
      </c>
      <c r="D11" s="231"/>
      <c r="E11" s="231"/>
      <c r="F11" s="231"/>
      <c r="G11" s="239">
        <f>G12+G13+G14+G15+G16+G17+G18</f>
        <v>819.63</v>
      </c>
      <c r="H11" s="231"/>
      <c r="I11" s="241"/>
    </row>
    <row r="12" spans="1:9" ht="15">
      <c r="A12" s="242"/>
      <c r="B12" s="279" t="s">
        <v>296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>
      <c r="A13" s="244"/>
      <c r="B13" s="289" t="s">
        <v>242</v>
      </c>
      <c r="C13" s="14">
        <v>200</v>
      </c>
      <c r="D13" s="14">
        <v>6.82</v>
      </c>
      <c r="E13" s="14">
        <v>6.71</v>
      </c>
      <c r="F13" s="14">
        <v>17.8</v>
      </c>
      <c r="G13" s="14">
        <v>159.17</v>
      </c>
      <c r="H13" s="66">
        <v>9.93</v>
      </c>
      <c r="I13" s="21">
        <v>88</v>
      </c>
    </row>
    <row r="14" spans="1:9" ht="15.75" customHeight="1">
      <c r="A14" s="244"/>
      <c r="B14" s="281" t="s">
        <v>325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.75" customHeight="1">
      <c r="A15" s="244"/>
      <c r="B15" s="281" t="s">
        <v>248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4.25" customHeight="1">
      <c r="A16" s="216"/>
      <c r="B16" s="283" t="s">
        <v>202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216"/>
      <c r="B17" s="280" t="s">
        <v>252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33"/>
    </row>
    <row r="18" spans="1:9" ht="15.75" thickBot="1">
      <c r="A18" s="260"/>
      <c r="B18" s="290" t="s">
        <v>287</v>
      </c>
      <c r="C18" s="85">
        <v>10</v>
      </c>
      <c r="D18" s="85">
        <v>0.76</v>
      </c>
      <c r="E18" s="85">
        <v>0.08</v>
      </c>
      <c r="F18" s="85">
        <v>4.9</v>
      </c>
      <c r="G18" s="85">
        <v>23.5</v>
      </c>
      <c r="H18" s="214">
        <v>0</v>
      </c>
      <c r="I18" s="291"/>
    </row>
    <row r="19" spans="1:9" ht="13.5" customHeight="1">
      <c r="A19" s="251" t="s">
        <v>13</v>
      </c>
      <c r="B19" s="238"/>
      <c r="C19" s="239">
        <f>C20+C21</f>
        <v>235</v>
      </c>
      <c r="D19" s="231"/>
      <c r="E19" s="231"/>
      <c r="F19" s="231"/>
      <c r="G19" s="239">
        <f>G20+G21</f>
        <v>330.06</v>
      </c>
      <c r="H19" s="231"/>
      <c r="I19" s="241"/>
    </row>
    <row r="20" spans="1:9" ht="15">
      <c r="A20" s="216"/>
      <c r="B20" s="284" t="s">
        <v>324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60"/>
      <c r="B21" s="298" t="s">
        <v>346</v>
      </c>
      <c r="C21" s="85">
        <v>60</v>
      </c>
      <c r="D21" s="85">
        <v>5.64</v>
      </c>
      <c r="E21" s="85">
        <v>7.33</v>
      </c>
      <c r="F21" s="85">
        <v>36.46</v>
      </c>
      <c r="G21" s="85">
        <v>237.31</v>
      </c>
      <c r="H21" s="214">
        <v>4.66</v>
      </c>
      <c r="I21" s="73" t="s">
        <v>347</v>
      </c>
    </row>
    <row r="22" spans="1:9" ht="13.5" customHeight="1">
      <c r="A22" s="251" t="s">
        <v>14</v>
      </c>
      <c r="B22" s="238"/>
      <c r="C22" s="259">
        <f>C23+C24+C25+C26+C27+C28+C29</f>
        <v>546.5</v>
      </c>
      <c r="D22" s="231"/>
      <c r="E22" s="231"/>
      <c r="F22" s="231"/>
      <c r="G22" s="239">
        <f>G23+G24+G25+G26+G27+G28+G29</f>
        <v>433.03</v>
      </c>
      <c r="H22" s="231"/>
      <c r="I22" s="241"/>
    </row>
    <row r="23" spans="1:9" ht="25.5" customHeight="1">
      <c r="A23" s="3"/>
      <c r="B23" s="286" t="s">
        <v>348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30" customHeight="1">
      <c r="A24" s="244"/>
      <c r="B24" s="281" t="s">
        <v>297</v>
      </c>
      <c r="C24" s="14">
        <v>80</v>
      </c>
      <c r="D24" s="14">
        <v>12.36</v>
      </c>
      <c r="E24" s="14">
        <v>5.34</v>
      </c>
      <c r="F24" s="14">
        <v>8.05</v>
      </c>
      <c r="G24" s="14">
        <v>131.17</v>
      </c>
      <c r="H24" s="19">
        <v>0.48</v>
      </c>
      <c r="I24" s="21" t="s">
        <v>69</v>
      </c>
    </row>
    <row r="25" spans="1:9" ht="15">
      <c r="A25" s="244"/>
      <c r="B25" s="281" t="s">
        <v>205</v>
      </c>
      <c r="C25" s="14">
        <v>180</v>
      </c>
      <c r="D25" s="14">
        <v>3.29</v>
      </c>
      <c r="E25" s="14">
        <v>2.73</v>
      </c>
      <c r="F25" s="14">
        <v>22.06</v>
      </c>
      <c r="G25" s="14">
        <v>126.37</v>
      </c>
      <c r="H25" s="19">
        <v>18.91</v>
      </c>
      <c r="I25" s="21">
        <v>321</v>
      </c>
    </row>
    <row r="26" spans="1:9" ht="15.75" customHeight="1">
      <c r="A26" s="216"/>
      <c r="B26" s="280" t="s">
        <v>207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64</v>
      </c>
    </row>
    <row r="27" spans="1:9" ht="15.75" customHeight="1">
      <c r="A27" s="216"/>
      <c r="B27" s="284" t="s">
        <v>203</v>
      </c>
      <c r="C27" s="11">
        <v>25</v>
      </c>
      <c r="D27" s="11">
        <v>1.65</v>
      </c>
      <c r="E27" s="11">
        <v>0.3</v>
      </c>
      <c r="F27" s="11">
        <v>9.9</v>
      </c>
      <c r="G27" s="11">
        <v>49.5</v>
      </c>
      <c r="H27" s="11">
        <v>0</v>
      </c>
      <c r="I27" s="81"/>
    </row>
    <row r="28" spans="1:9" ht="14.25" customHeight="1" thickBot="1">
      <c r="A28" s="260"/>
      <c r="B28" s="290" t="s">
        <v>204</v>
      </c>
      <c r="C28" s="85">
        <v>20</v>
      </c>
      <c r="D28" s="85">
        <v>1.52</v>
      </c>
      <c r="E28" s="85">
        <v>0.16</v>
      </c>
      <c r="F28" s="85">
        <v>9.8</v>
      </c>
      <c r="G28" s="85">
        <v>47</v>
      </c>
      <c r="H28" s="85">
        <v>0</v>
      </c>
      <c r="I28" s="31"/>
    </row>
    <row r="29" spans="1:9" ht="15.75" thickBot="1">
      <c r="A29" s="309"/>
      <c r="B29" s="310" t="s">
        <v>310</v>
      </c>
      <c r="C29" s="311">
        <v>1.5</v>
      </c>
      <c r="D29" s="311">
        <v>0.04</v>
      </c>
      <c r="E29" s="311">
        <v>0.01</v>
      </c>
      <c r="F29" s="311">
        <v>0.09</v>
      </c>
      <c r="G29" s="311">
        <v>0.59</v>
      </c>
      <c r="H29" s="311">
        <v>1.48</v>
      </c>
      <c r="I29" s="312"/>
    </row>
    <row r="30" spans="1:9" ht="30" customHeight="1" thickBot="1">
      <c r="A30" s="246" t="s">
        <v>19</v>
      </c>
      <c r="B30" s="247"/>
      <c r="C30" s="247"/>
      <c r="D30" s="43">
        <f>SUM(D5:D29)</f>
        <v>99.35000000000004</v>
      </c>
      <c r="E30" s="43">
        <f>SUM(E5:E29)</f>
        <v>63.89999999999999</v>
      </c>
      <c r="F30" s="43">
        <f>SUM(F5:F29)</f>
        <v>290.45</v>
      </c>
      <c r="G30" s="43">
        <f>G4+G8+G11+G19+G22</f>
        <v>2101.8199999999997</v>
      </c>
      <c r="H30" s="43">
        <f>SUM(H5:H29)</f>
        <v>111.16000000000001</v>
      </c>
      <c r="I30" s="248"/>
    </row>
    <row r="31" spans="1:9" ht="13.5" customHeight="1">
      <c r="A31" s="388" t="s">
        <v>263</v>
      </c>
      <c r="B31" s="388"/>
      <c r="C31" s="388"/>
      <c r="D31" s="388"/>
      <c r="E31" s="388"/>
      <c r="F31" s="388"/>
      <c r="G31" s="388"/>
      <c r="H31" s="388"/>
      <c r="I31" s="388"/>
    </row>
    <row r="33" ht="12.75">
      <c r="A33" t="s">
        <v>356</v>
      </c>
    </row>
    <row r="34" ht="12.75">
      <c r="A34" t="s">
        <v>355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I34"/>
  <sheetViews>
    <sheetView zoomScalePageLayoutView="0" workbookViewId="0" topLeftCell="A1">
      <selection activeCell="A34" sqref="A34:I34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5.75" thickBot="1">
      <c r="A3" s="227" t="s">
        <v>21</v>
      </c>
      <c r="B3" s="228"/>
      <c r="C3" s="228"/>
      <c r="D3" s="228"/>
      <c r="E3" s="228"/>
      <c r="F3" s="228"/>
      <c r="G3" s="228"/>
      <c r="H3" s="228"/>
      <c r="I3" s="229"/>
    </row>
    <row r="4" spans="1:9" ht="15">
      <c r="A4" s="230" t="s">
        <v>11</v>
      </c>
      <c r="B4" s="231"/>
      <c r="C4" s="232">
        <v>506</v>
      </c>
      <c r="D4" s="233"/>
      <c r="E4" s="233"/>
      <c r="F4" s="233"/>
      <c r="G4" s="232">
        <v>527.79</v>
      </c>
      <c r="H4" s="233"/>
      <c r="I4" s="235"/>
    </row>
    <row r="5" spans="1:9" ht="15">
      <c r="A5" s="3"/>
      <c r="B5" s="279" t="s">
        <v>264</v>
      </c>
      <c r="C5" s="11">
        <v>200</v>
      </c>
      <c r="D5" s="11">
        <v>7.04</v>
      </c>
      <c r="E5" s="11">
        <v>8.25</v>
      </c>
      <c r="F5" s="11">
        <v>27.8</v>
      </c>
      <c r="G5" s="11">
        <v>214.99</v>
      </c>
      <c r="H5" s="15">
        <v>2.08</v>
      </c>
      <c r="I5" s="21">
        <v>199</v>
      </c>
    </row>
    <row r="6" spans="1:9" ht="15">
      <c r="A6" s="4"/>
      <c r="B6" s="280" t="s">
        <v>194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>
      <c r="A7" s="86"/>
      <c r="B7" s="318" t="s">
        <v>328</v>
      </c>
      <c r="C7" s="68">
        <v>20</v>
      </c>
      <c r="D7" s="68">
        <v>2.54</v>
      </c>
      <c r="E7" s="68">
        <v>2.3</v>
      </c>
      <c r="F7" s="68">
        <v>0.14</v>
      </c>
      <c r="G7" s="68">
        <v>31.42</v>
      </c>
      <c r="H7" s="69">
        <v>0</v>
      </c>
      <c r="I7" s="319">
        <v>227</v>
      </c>
    </row>
    <row r="8" spans="1:9" ht="15.75" thickBot="1">
      <c r="A8" s="29"/>
      <c r="B8" s="290" t="s">
        <v>240</v>
      </c>
      <c r="C8" s="85">
        <v>180</v>
      </c>
      <c r="D8" s="85">
        <v>4.66</v>
      </c>
      <c r="E8" s="85">
        <v>4.75</v>
      </c>
      <c r="F8" s="85">
        <v>12.81</v>
      </c>
      <c r="G8" s="85">
        <v>113.71</v>
      </c>
      <c r="H8" s="85">
        <v>1.89</v>
      </c>
      <c r="I8" s="291">
        <v>395</v>
      </c>
    </row>
    <row r="9" spans="1:9" ht="15">
      <c r="A9" s="230" t="s">
        <v>187</v>
      </c>
      <c r="B9" s="95"/>
      <c r="C9" s="255">
        <v>0.05</v>
      </c>
      <c r="D9" s="91"/>
      <c r="E9" s="91"/>
      <c r="F9" s="91"/>
      <c r="G9" s="250">
        <f>G10+G11</f>
        <v>131.63</v>
      </c>
      <c r="H9" s="92"/>
      <c r="I9" s="97"/>
    </row>
    <row r="10" spans="1:9" ht="15">
      <c r="A10" s="5"/>
      <c r="B10" s="286" t="s">
        <v>350</v>
      </c>
      <c r="C10" s="12" t="s">
        <v>351</v>
      </c>
      <c r="D10" s="12">
        <v>0.74</v>
      </c>
      <c r="E10" s="12">
        <v>0.25</v>
      </c>
      <c r="F10" s="12">
        <v>10.33</v>
      </c>
      <c r="G10" s="12">
        <v>47.23</v>
      </c>
      <c r="H10" s="16">
        <v>4.92</v>
      </c>
      <c r="I10" s="74">
        <v>386</v>
      </c>
    </row>
    <row r="11" spans="1:9" ht="15.75" customHeight="1" thickBot="1">
      <c r="A11" s="5"/>
      <c r="B11" s="290" t="s">
        <v>299</v>
      </c>
      <c r="C11" s="85">
        <v>200</v>
      </c>
      <c r="D11" s="85">
        <v>1</v>
      </c>
      <c r="E11" s="85">
        <v>0</v>
      </c>
      <c r="F11" s="85">
        <v>20.2</v>
      </c>
      <c r="G11" s="301">
        <v>84.4</v>
      </c>
      <c r="H11" s="85">
        <v>6</v>
      </c>
      <c r="I11" s="73">
        <v>399</v>
      </c>
    </row>
    <row r="12" spans="1:9" ht="15">
      <c r="A12" s="237" t="s">
        <v>12</v>
      </c>
      <c r="B12" s="238"/>
      <c r="C12" s="239">
        <f>C13+C14+C15+C16+C17+C18</f>
        <v>685</v>
      </c>
      <c r="D12" s="231"/>
      <c r="E12" s="231"/>
      <c r="F12" s="231"/>
      <c r="G12" s="239">
        <f>G13+G14+G15+G16+G17+G18</f>
        <v>713.58</v>
      </c>
      <c r="H12" s="231"/>
      <c r="I12" s="241"/>
    </row>
    <row r="13" spans="1:9" ht="15">
      <c r="A13" s="242"/>
      <c r="B13" s="286" t="s">
        <v>265</v>
      </c>
      <c r="C13" s="11">
        <v>60</v>
      </c>
      <c r="D13" s="11">
        <v>2.92</v>
      </c>
      <c r="E13" s="11">
        <v>5.79</v>
      </c>
      <c r="F13" s="11">
        <v>4.44</v>
      </c>
      <c r="G13" s="11">
        <v>81.99</v>
      </c>
      <c r="H13" s="20">
        <v>1.88</v>
      </c>
      <c r="I13" s="25">
        <v>31</v>
      </c>
    </row>
    <row r="14" spans="1:9" ht="15">
      <c r="A14" s="242"/>
      <c r="B14" s="281" t="s">
        <v>200</v>
      </c>
      <c r="C14" s="14">
        <v>200</v>
      </c>
      <c r="D14" s="14">
        <v>8.85</v>
      </c>
      <c r="E14" s="14">
        <v>10.63</v>
      </c>
      <c r="F14" s="14">
        <v>15.87</v>
      </c>
      <c r="G14" s="14">
        <v>194.87</v>
      </c>
      <c r="H14" s="19">
        <v>8.7</v>
      </c>
      <c r="I14" s="21">
        <v>87</v>
      </c>
    </row>
    <row r="15" spans="1:9" ht="15">
      <c r="A15" s="243"/>
      <c r="B15" s="282" t="s">
        <v>266</v>
      </c>
      <c r="C15" s="14">
        <v>210</v>
      </c>
      <c r="D15" s="14">
        <v>14.11</v>
      </c>
      <c r="E15" s="66">
        <v>14.88</v>
      </c>
      <c r="F15" s="14">
        <v>28.02</v>
      </c>
      <c r="G15" s="14">
        <v>302.86</v>
      </c>
      <c r="H15" s="19">
        <v>24.57</v>
      </c>
      <c r="I15" s="21">
        <v>276</v>
      </c>
    </row>
    <row r="16" spans="1:9" ht="16.5" customHeight="1">
      <c r="A16" s="244"/>
      <c r="B16" s="281" t="s">
        <v>267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">
      <c r="A17" s="216"/>
      <c r="B17" s="283" t="s">
        <v>203</v>
      </c>
      <c r="C17" s="12">
        <v>25</v>
      </c>
      <c r="D17" s="12">
        <v>1.65</v>
      </c>
      <c r="E17" s="12">
        <v>0.3</v>
      </c>
      <c r="F17" s="12">
        <v>9.9</v>
      </c>
      <c r="G17" s="12">
        <v>49.5</v>
      </c>
      <c r="H17" s="16">
        <v>0</v>
      </c>
      <c r="I17" s="45"/>
    </row>
    <row r="18" spans="1:9" ht="17.25" customHeight="1" thickBot="1">
      <c r="A18" s="29"/>
      <c r="B18" s="290" t="s">
        <v>287</v>
      </c>
      <c r="C18" s="85">
        <v>10</v>
      </c>
      <c r="D18" s="85">
        <v>0.76</v>
      </c>
      <c r="E18" s="85">
        <v>0.08</v>
      </c>
      <c r="F18" s="85">
        <v>4.9</v>
      </c>
      <c r="G18" s="85">
        <v>23.5</v>
      </c>
      <c r="H18" s="214">
        <v>0</v>
      </c>
      <c r="I18" s="291"/>
    </row>
    <row r="19" spans="1:9" ht="15">
      <c r="A19" s="251" t="s">
        <v>13</v>
      </c>
      <c r="B19" s="238"/>
      <c r="C19" s="239">
        <f>C20+C21</f>
        <v>235</v>
      </c>
      <c r="D19" s="231"/>
      <c r="E19" s="231"/>
      <c r="F19" s="231"/>
      <c r="G19" s="239">
        <f>G20+G21</f>
        <v>384.95</v>
      </c>
      <c r="H19" s="231"/>
      <c r="I19" s="241"/>
    </row>
    <row r="20" spans="1:9" ht="15">
      <c r="A20" s="5"/>
      <c r="B20" s="284" t="s">
        <v>323</v>
      </c>
      <c r="C20" s="223">
        <v>175</v>
      </c>
      <c r="D20" s="223">
        <v>4.55</v>
      </c>
      <c r="E20" s="223">
        <v>4.38</v>
      </c>
      <c r="F20" s="223">
        <v>19.25</v>
      </c>
      <c r="G20" s="223">
        <v>134.75</v>
      </c>
      <c r="H20" s="224">
        <v>1.58</v>
      </c>
      <c r="I20" s="225">
        <v>401</v>
      </c>
    </row>
    <row r="21" spans="1:9" ht="15.75" thickBot="1">
      <c r="A21" s="5"/>
      <c r="B21" s="285" t="s">
        <v>300</v>
      </c>
      <c r="C21" s="13">
        <v>60</v>
      </c>
      <c r="D21" s="13">
        <v>4.5</v>
      </c>
      <c r="E21" s="13">
        <v>5.88</v>
      </c>
      <c r="F21" s="13">
        <v>44.64</v>
      </c>
      <c r="G21" s="13">
        <v>250.2</v>
      </c>
      <c r="H21" s="17">
        <v>0</v>
      </c>
      <c r="I21" s="21"/>
    </row>
    <row r="22" spans="1:9" ht="15">
      <c r="A22" s="237" t="s">
        <v>14</v>
      </c>
      <c r="B22" s="245"/>
      <c r="C22" s="252">
        <f>C23+C24+C25+C26+C27+C28+C29+C30</f>
        <v>502.3</v>
      </c>
      <c r="D22" s="233"/>
      <c r="E22" s="233"/>
      <c r="F22" s="233"/>
      <c r="G22" s="232">
        <f>G23+G24+G25+G26+G27+G28+G29+G30</f>
        <v>449.04</v>
      </c>
      <c r="H22" s="233"/>
      <c r="I22" s="235"/>
    </row>
    <row r="23" spans="1:9" ht="30">
      <c r="A23" s="3"/>
      <c r="B23" s="282" t="s">
        <v>352</v>
      </c>
      <c r="C23" s="14">
        <v>60</v>
      </c>
      <c r="D23" s="14">
        <v>1.03</v>
      </c>
      <c r="E23" s="14">
        <v>3.13</v>
      </c>
      <c r="F23" s="14">
        <v>6.19</v>
      </c>
      <c r="G23" s="14">
        <v>57.5</v>
      </c>
      <c r="H23" s="18">
        <v>5.43</v>
      </c>
      <c r="I23" s="21">
        <v>26</v>
      </c>
    </row>
    <row r="24" spans="1:9" ht="15">
      <c r="A24" s="4"/>
      <c r="B24" s="283" t="s">
        <v>268</v>
      </c>
      <c r="C24" s="12">
        <v>170</v>
      </c>
      <c r="D24" s="12">
        <v>14.11</v>
      </c>
      <c r="E24" s="96">
        <v>12.76</v>
      </c>
      <c r="F24" s="12">
        <v>12.89</v>
      </c>
      <c r="G24" s="12">
        <v>224.08</v>
      </c>
      <c r="H24" s="16">
        <v>20.67</v>
      </c>
      <c r="I24" s="22">
        <v>298</v>
      </c>
    </row>
    <row r="25" spans="1:9" ht="15">
      <c r="A25" s="4"/>
      <c r="B25" s="293" t="s">
        <v>269</v>
      </c>
      <c r="C25" s="12">
        <v>40</v>
      </c>
      <c r="D25" s="12">
        <v>0.69</v>
      </c>
      <c r="E25" s="12">
        <v>2.09</v>
      </c>
      <c r="F25" s="12">
        <v>3.42</v>
      </c>
      <c r="G25" s="12">
        <v>35.76</v>
      </c>
      <c r="H25" s="16">
        <v>0.93</v>
      </c>
      <c r="I25" s="22">
        <v>355</v>
      </c>
    </row>
    <row r="26" spans="1:9" ht="16.5" customHeight="1">
      <c r="A26" s="244"/>
      <c r="B26" s="281" t="s">
        <v>195</v>
      </c>
      <c r="C26" s="14">
        <v>180</v>
      </c>
      <c r="D26" s="14">
        <v>0.09</v>
      </c>
      <c r="E26" s="14">
        <v>0.02</v>
      </c>
      <c r="F26" s="66">
        <v>6.01</v>
      </c>
      <c r="G26" s="14">
        <v>24.55</v>
      </c>
      <c r="H26" s="18">
        <v>0.04</v>
      </c>
      <c r="I26" s="21" t="s">
        <v>65</v>
      </c>
    </row>
    <row r="27" spans="1:9" ht="15">
      <c r="A27" s="244"/>
      <c r="B27" s="280" t="s">
        <v>252</v>
      </c>
      <c r="C27" s="14">
        <v>30</v>
      </c>
      <c r="D27" s="14">
        <v>1.98</v>
      </c>
      <c r="E27" s="14">
        <v>0.36</v>
      </c>
      <c r="F27" s="14">
        <v>11.88</v>
      </c>
      <c r="G27" s="14">
        <v>59.4</v>
      </c>
      <c r="H27" s="18">
        <v>0</v>
      </c>
      <c r="I27" s="45"/>
    </row>
    <row r="28" spans="1:9" ht="15.75" thickBot="1">
      <c r="A28" s="29"/>
      <c r="B28" s="290" t="s">
        <v>204</v>
      </c>
      <c r="C28" s="85">
        <v>20</v>
      </c>
      <c r="D28" s="85">
        <v>1.52</v>
      </c>
      <c r="E28" s="85">
        <v>0.16</v>
      </c>
      <c r="F28" s="85">
        <v>9.8</v>
      </c>
      <c r="G28" s="85">
        <v>47</v>
      </c>
      <c r="H28" s="214">
        <v>0</v>
      </c>
      <c r="I28" s="31"/>
    </row>
    <row r="29" spans="1:9" ht="15">
      <c r="A29" s="5"/>
      <c r="B29" s="285" t="s">
        <v>294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81"/>
    </row>
    <row r="30" spans="1:9" ht="15.75" thickBot="1">
      <c r="A30" s="29"/>
      <c r="B30" s="306" t="s">
        <v>310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thickBot="1">
      <c r="A31" s="246" t="s">
        <v>22</v>
      </c>
      <c r="B31" s="247"/>
      <c r="C31" s="247"/>
      <c r="D31" s="43">
        <f>SUM(D5:D30)</f>
        <v>75.53</v>
      </c>
      <c r="E31" s="43">
        <f>SUM(E5:E30)</f>
        <v>81.42</v>
      </c>
      <c r="F31" s="43">
        <f>SUM(F5:F30)</f>
        <v>276.38</v>
      </c>
      <c r="G31" s="43">
        <f>G4+G9+G12+G19+G22</f>
        <v>2206.9900000000002</v>
      </c>
      <c r="H31" s="43">
        <f>SUM(H5:H30)</f>
        <v>145.40999999999997</v>
      </c>
      <c r="I31" s="248"/>
    </row>
    <row r="32" spans="1:9" ht="0.75" customHeight="1">
      <c r="A32" s="387"/>
      <c r="B32" s="387"/>
      <c r="C32" s="387"/>
      <c r="D32" s="387"/>
      <c r="E32" s="387"/>
      <c r="F32" s="387"/>
      <c r="G32" s="387"/>
      <c r="H32" s="387"/>
      <c r="I32" s="387"/>
    </row>
    <row r="33" spans="1:9" ht="15.75">
      <c r="A33" s="378" t="s">
        <v>66</v>
      </c>
      <c r="B33" s="378"/>
      <c r="C33" s="378"/>
      <c r="D33" s="378"/>
      <c r="E33" s="378"/>
      <c r="F33" s="378"/>
      <c r="G33" s="378"/>
      <c r="H33" s="378"/>
      <c r="I33" s="378"/>
    </row>
    <row r="34" spans="1:9" ht="15.75">
      <c r="A34" s="376" t="s">
        <v>318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I35"/>
  <sheetViews>
    <sheetView zoomScalePageLayoutView="0" workbookViewId="0" topLeftCell="A1">
      <selection activeCell="A35" sqref="A35:I35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7.25" customHeight="1" thickBot="1">
      <c r="A3" s="390" t="s">
        <v>336</v>
      </c>
      <c r="B3" s="391"/>
      <c r="C3" s="228"/>
      <c r="D3" s="228"/>
      <c r="E3" s="228"/>
      <c r="F3" s="228"/>
      <c r="G3" s="228"/>
      <c r="H3" s="228"/>
      <c r="I3" s="229"/>
    </row>
    <row r="4" spans="1:9" ht="15" customHeight="1">
      <c r="A4" s="230" t="s">
        <v>11</v>
      </c>
      <c r="B4" s="231"/>
      <c r="C4" s="232">
        <v>506</v>
      </c>
      <c r="D4" s="233"/>
      <c r="E4" s="233"/>
      <c r="F4" s="233"/>
      <c r="G4" s="232">
        <v>428.84</v>
      </c>
      <c r="H4" s="233"/>
      <c r="I4" s="235"/>
    </row>
    <row r="5" spans="1:9" ht="30">
      <c r="A5" s="3"/>
      <c r="B5" s="279" t="s">
        <v>270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280" t="s">
        <v>194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86"/>
      <c r="B7" s="318"/>
      <c r="C7" s="68"/>
      <c r="D7" s="68"/>
      <c r="E7" s="68"/>
      <c r="F7" s="68"/>
      <c r="G7" s="68"/>
      <c r="H7" s="69"/>
      <c r="I7" s="319"/>
    </row>
    <row r="8" spans="1:9" ht="15" customHeight="1" thickBot="1">
      <c r="A8" s="29"/>
      <c r="B8" s="290" t="s">
        <v>207</v>
      </c>
      <c r="C8" s="85">
        <v>180</v>
      </c>
      <c r="D8" s="85">
        <v>0.15</v>
      </c>
      <c r="E8" s="85">
        <v>0.03</v>
      </c>
      <c r="F8" s="85">
        <v>7.22</v>
      </c>
      <c r="G8" s="85">
        <v>30.92</v>
      </c>
      <c r="H8" s="214">
        <v>2.84</v>
      </c>
      <c r="I8" s="291" t="s">
        <v>64</v>
      </c>
    </row>
    <row r="9" spans="1:9" ht="14.25" customHeight="1">
      <c r="A9" s="230" t="s">
        <v>187</v>
      </c>
      <c r="B9" s="95"/>
      <c r="C9" s="255">
        <v>0.05</v>
      </c>
      <c r="D9" s="91"/>
      <c r="E9" s="91"/>
      <c r="F9" s="91"/>
      <c r="G9" s="250">
        <f>G10+G11</f>
        <v>97.22</v>
      </c>
      <c r="H9" s="92"/>
      <c r="I9" s="97"/>
    </row>
    <row r="10" spans="1:9" ht="15.75" customHeight="1">
      <c r="A10" s="5"/>
      <c r="B10" s="281" t="s">
        <v>197</v>
      </c>
      <c r="C10" s="14" t="s">
        <v>198</v>
      </c>
      <c r="D10" s="14">
        <v>0.29</v>
      </c>
      <c r="E10" s="14">
        <v>0.29</v>
      </c>
      <c r="F10" s="14">
        <v>7.07</v>
      </c>
      <c r="G10" s="66">
        <v>33.92</v>
      </c>
      <c r="H10" s="18">
        <v>7.22</v>
      </c>
      <c r="I10" s="21">
        <v>368</v>
      </c>
    </row>
    <row r="11" spans="1:9" ht="14.25" customHeight="1" thickBot="1">
      <c r="A11" s="29"/>
      <c r="B11" s="290" t="s">
        <v>289</v>
      </c>
      <c r="C11" s="85">
        <v>150</v>
      </c>
      <c r="D11" s="85">
        <v>0.75</v>
      </c>
      <c r="E11" s="85">
        <v>0</v>
      </c>
      <c r="F11" s="85">
        <v>15.15</v>
      </c>
      <c r="G11" s="85">
        <v>63.3</v>
      </c>
      <c r="H11" s="85">
        <v>4.5</v>
      </c>
      <c r="I11" s="73">
        <v>399</v>
      </c>
    </row>
    <row r="12" spans="1:9" ht="14.25" customHeight="1">
      <c r="A12" s="251" t="s">
        <v>12</v>
      </c>
      <c r="B12" s="238"/>
      <c r="C12" s="239">
        <f>C13+C14+C15+C16+C17+C18+C19</f>
        <v>695</v>
      </c>
      <c r="D12" s="231"/>
      <c r="E12" s="231"/>
      <c r="F12" s="231"/>
      <c r="G12" s="239">
        <f>G13+G14+G15+G16+G17+G18+G19</f>
        <v>933.1399999999999</v>
      </c>
      <c r="H12" s="231"/>
      <c r="I12" s="241"/>
    </row>
    <row r="13" spans="1:9" ht="15">
      <c r="A13" s="242"/>
      <c r="B13" s="282" t="s">
        <v>199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243"/>
      <c r="B14" s="289" t="s">
        <v>242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66">
        <v>9.93</v>
      </c>
      <c r="I14" s="21">
        <v>88</v>
      </c>
    </row>
    <row r="15" spans="1:9" ht="14.25" customHeight="1">
      <c r="A15" s="244"/>
      <c r="B15" s="282" t="s">
        <v>326</v>
      </c>
      <c r="C15" s="14">
        <v>150</v>
      </c>
      <c r="D15" s="14">
        <v>28.57</v>
      </c>
      <c r="E15" s="66">
        <v>10.55</v>
      </c>
      <c r="F15" s="14">
        <v>84.86</v>
      </c>
      <c r="G15" s="14">
        <v>550.2</v>
      </c>
      <c r="H15" s="66">
        <v>0.52</v>
      </c>
      <c r="I15" s="21">
        <v>226</v>
      </c>
    </row>
    <row r="16" spans="1:9" ht="15" customHeight="1">
      <c r="A16" s="216"/>
      <c r="B16" s="280" t="s">
        <v>290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283" t="s">
        <v>202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280" t="s">
        <v>203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290" t="s">
        <v>287</v>
      </c>
      <c r="C19" s="85">
        <v>10</v>
      </c>
      <c r="D19" s="85">
        <v>0.76</v>
      </c>
      <c r="E19" s="85">
        <v>0.08</v>
      </c>
      <c r="F19" s="85">
        <v>4.9</v>
      </c>
      <c r="G19" s="85">
        <v>23.5</v>
      </c>
      <c r="H19" s="214">
        <v>0</v>
      </c>
      <c r="I19" s="291"/>
    </row>
    <row r="20" spans="1:9" ht="14.25" customHeight="1">
      <c r="A20" s="251" t="s">
        <v>13</v>
      </c>
      <c r="B20" s="238"/>
      <c r="C20" s="239">
        <f>C21+C22+C23</f>
        <v>265</v>
      </c>
      <c r="D20" s="231"/>
      <c r="E20" s="231"/>
      <c r="F20" s="231"/>
      <c r="G20" s="239">
        <f>G21+G22+G23</f>
        <v>361.79999999999995</v>
      </c>
      <c r="H20" s="231"/>
      <c r="I20" s="241"/>
    </row>
    <row r="21" spans="1:9" ht="15">
      <c r="A21" s="5"/>
      <c r="B21" s="284" t="s">
        <v>324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286" t="s">
        <v>302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74">
        <v>123</v>
      </c>
    </row>
    <row r="23" spans="1:9" ht="15.75" thickBot="1">
      <c r="A23" s="5"/>
      <c r="B23" s="284" t="s">
        <v>301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237" t="s">
        <v>14</v>
      </c>
      <c r="B24" s="245"/>
      <c r="C24" s="252">
        <f>C25+C26+C27+C28+C29+C30+C31+C32</f>
        <v>497.3</v>
      </c>
      <c r="D24" s="233"/>
      <c r="E24" s="233"/>
      <c r="F24" s="233"/>
      <c r="G24" s="232">
        <f>G25+G26+G27+G28+G29+G30+G31+G32</f>
        <v>434.68</v>
      </c>
      <c r="H24" s="233"/>
      <c r="I24" s="235"/>
    </row>
    <row r="25" spans="1:9" ht="20.25" customHeight="1">
      <c r="A25" s="253"/>
      <c r="B25" s="286" t="s">
        <v>249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281" t="s">
        <v>271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292" t="s">
        <v>321</v>
      </c>
      <c r="C27" s="14">
        <v>140</v>
      </c>
      <c r="D27" s="215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244"/>
      <c r="B28" s="281" t="s">
        <v>195</v>
      </c>
      <c r="C28" s="14">
        <v>180</v>
      </c>
      <c r="D28" s="14">
        <v>0.09</v>
      </c>
      <c r="E28" s="14">
        <v>0.02</v>
      </c>
      <c r="F28" s="66">
        <v>6.01</v>
      </c>
      <c r="G28" s="14">
        <v>24.55</v>
      </c>
      <c r="H28" s="18">
        <v>0.04</v>
      </c>
      <c r="I28" s="21" t="s">
        <v>65</v>
      </c>
    </row>
    <row r="29" spans="1:9" ht="15">
      <c r="A29" s="4"/>
      <c r="B29" s="280" t="s">
        <v>203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290" t="s">
        <v>287</v>
      </c>
      <c r="C30" s="85">
        <v>10</v>
      </c>
      <c r="D30" s="85">
        <v>0.76</v>
      </c>
      <c r="E30" s="85">
        <v>0.08</v>
      </c>
      <c r="F30" s="85">
        <v>4.9</v>
      </c>
      <c r="G30" s="85">
        <v>23.5</v>
      </c>
      <c r="H30" s="214">
        <v>0</v>
      </c>
      <c r="I30" s="291"/>
    </row>
    <row r="31" spans="1:9" ht="15">
      <c r="A31" s="313"/>
      <c r="B31" s="314" t="s">
        <v>294</v>
      </c>
      <c r="C31" s="315">
        <v>0.8</v>
      </c>
      <c r="D31" s="315">
        <v>0.01</v>
      </c>
      <c r="E31" s="315">
        <v>0</v>
      </c>
      <c r="F31" s="315">
        <v>0.03</v>
      </c>
      <c r="G31" s="315">
        <v>0.16</v>
      </c>
      <c r="H31" s="315">
        <v>0.24</v>
      </c>
      <c r="I31" s="316"/>
    </row>
    <row r="32" spans="1:9" ht="15.75" thickBot="1">
      <c r="A32" s="29"/>
      <c r="B32" s="305" t="s">
        <v>310</v>
      </c>
      <c r="C32" s="99">
        <v>1.5</v>
      </c>
      <c r="D32" s="99">
        <v>0.04</v>
      </c>
      <c r="E32" s="99">
        <v>0.01</v>
      </c>
      <c r="F32" s="99">
        <v>0.09</v>
      </c>
      <c r="G32" s="99">
        <v>0.59</v>
      </c>
      <c r="H32" s="99">
        <v>1.48</v>
      </c>
      <c r="I32" s="100"/>
    </row>
    <row r="33" spans="1:9" ht="30" customHeight="1" thickBot="1">
      <c r="A33" s="246" t="s">
        <v>23</v>
      </c>
      <c r="B33" s="247"/>
      <c r="C33" s="247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248"/>
    </row>
    <row r="34" spans="1:9" ht="15">
      <c r="A34" s="389" t="s">
        <v>66</v>
      </c>
      <c r="B34" s="389"/>
      <c r="C34" s="389"/>
      <c r="D34" s="389"/>
      <c r="E34" s="389"/>
      <c r="F34" s="389"/>
      <c r="G34" s="389"/>
      <c r="H34" s="389"/>
      <c r="I34" s="389"/>
    </row>
    <row r="35" spans="1:9" ht="15.75">
      <c r="A35" s="376" t="s">
        <v>318</v>
      </c>
      <c r="B35" s="377"/>
      <c r="C35" s="377"/>
      <c r="D35" s="377"/>
      <c r="E35" s="377"/>
      <c r="F35" s="377"/>
      <c r="G35" s="377"/>
      <c r="H35" s="377"/>
      <c r="I35" s="377"/>
    </row>
  </sheetData>
  <sheetProtection/>
  <mergeCells count="10">
    <mergeCell ref="A35:I35"/>
    <mergeCell ref="A34:I34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I34"/>
  <sheetViews>
    <sheetView zoomScalePageLayoutView="0" workbookViewId="0" topLeftCell="A1">
      <selection activeCell="A33" sqref="A33:G34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6" t="s">
        <v>0</v>
      </c>
      <c r="E2" s="26" t="s">
        <v>1</v>
      </c>
      <c r="F2" s="26" t="s">
        <v>2</v>
      </c>
      <c r="G2" s="380"/>
      <c r="H2" s="380"/>
      <c r="I2" s="382"/>
    </row>
    <row r="3" spans="1:9" ht="17.25" customHeight="1" thickBot="1">
      <c r="A3" s="227" t="s">
        <v>337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11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30">
      <c r="A5" s="3"/>
      <c r="B5" s="279" t="s">
        <v>303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280" t="s">
        <v>239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290" t="s">
        <v>240</v>
      </c>
      <c r="C7" s="85">
        <v>180</v>
      </c>
      <c r="D7" s="85">
        <v>4.66</v>
      </c>
      <c r="E7" s="85">
        <v>4.75</v>
      </c>
      <c r="F7" s="85">
        <v>12.81</v>
      </c>
      <c r="G7" s="85">
        <v>113.71</v>
      </c>
      <c r="H7" s="85">
        <v>1.89</v>
      </c>
      <c r="I7" s="291">
        <v>395</v>
      </c>
    </row>
    <row r="8" spans="1:9" ht="15.75">
      <c r="A8" s="34" t="s">
        <v>187</v>
      </c>
      <c r="B8" s="95"/>
      <c r="C8" s="255">
        <v>0.05</v>
      </c>
      <c r="D8" s="91"/>
      <c r="E8" s="91"/>
      <c r="F8" s="91"/>
      <c r="G8" s="94">
        <f>G9+G10</f>
        <v>74.72</v>
      </c>
      <c r="H8" s="92"/>
      <c r="I8" s="90"/>
    </row>
    <row r="9" spans="1:9" ht="15.75">
      <c r="A9" s="303"/>
      <c r="B9" s="281" t="s">
        <v>345</v>
      </c>
      <c r="C9" s="14" t="s">
        <v>344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93"/>
      <c r="B10" s="298" t="s">
        <v>292</v>
      </c>
      <c r="C10" s="85">
        <v>100</v>
      </c>
      <c r="D10" s="256">
        <v>0</v>
      </c>
      <c r="E10" s="85">
        <v>0</v>
      </c>
      <c r="F10" s="256">
        <v>9.5</v>
      </c>
      <c r="G10" s="85">
        <v>37.5</v>
      </c>
      <c r="H10" s="85">
        <v>10</v>
      </c>
      <c r="I10" s="73"/>
    </row>
    <row r="11" spans="1:9" ht="15.75">
      <c r="A11" s="302" t="s">
        <v>12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286" t="s">
        <v>249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281" t="s">
        <v>272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281" t="s">
        <v>273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281" t="s">
        <v>247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66">
        <v>0</v>
      </c>
      <c r="I15" s="21">
        <v>333</v>
      </c>
    </row>
    <row r="16" spans="1:9" ht="16.5" customHeight="1">
      <c r="A16" s="2"/>
      <c r="B16" s="281" t="s">
        <v>267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280" t="s">
        <v>252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290" t="s">
        <v>287</v>
      </c>
      <c r="C18" s="85">
        <v>10</v>
      </c>
      <c r="D18" s="85">
        <v>0.76</v>
      </c>
      <c r="E18" s="85">
        <v>0.08</v>
      </c>
      <c r="F18" s="85">
        <v>4.9</v>
      </c>
      <c r="G18" s="85">
        <v>23.5</v>
      </c>
      <c r="H18" s="214">
        <v>0</v>
      </c>
      <c r="I18" s="291"/>
    </row>
    <row r="19" spans="1:9" ht="15.75" customHeight="1">
      <c r="A19" s="302" t="s">
        <v>13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284" t="s">
        <v>323</v>
      </c>
      <c r="C20" s="223">
        <v>175</v>
      </c>
      <c r="D20" s="223">
        <v>4.55</v>
      </c>
      <c r="E20" s="223">
        <v>4.38</v>
      </c>
      <c r="F20" s="223">
        <v>19.25</v>
      </c>
      <c r="G20" s="223">
        <v>134.75</v>
      </c>
      <c r="H20" s="224">
        <v>1.58</v>
      </c>
      <c r="I20" s="225">
        <v>401</v>
      </c>
    </row>
    <row r="21" spans="1:9" ht="16.5" thickBot="1">
      <c r="A21" s="9"/>
      <c r="B21" s="280" t="s">
        <v>245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67</v>
      </c>
    </row>
    <row r="22" spans="1:9" ht="15.75">
      <c r="A22" s="39" t="s">
        <v>14</v>
      </c>
      <c r="B22" s="40"/>
      <c r="C22" s="80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253"/>
      <c r="B23" s="286" t="s">
        <v>348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281" t="s">
        <v>274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73</v>
      </c>
    </row>
    <row r="25" spans="1:9" ht="15.75">
      <c r="A25" s="8"/>
      <c r="B25" s="292" t="s">
        <v>349</v>
      </c>
      <c r="C25" s="14">
        <v>150</v>
      </c>
      <c r="D25" s="215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280" t="s">
        <v>207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64</v>
      </c>
    </row>
    <row r="27" spans="1:9" ht="13.5" customHeight="1">
      <c r="A27" s="9"/>
      <c r="B27" s="281" t="s">
        <v>203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290" t="s">
        <v>204</v>
      </c>
      <c r="C28" s="85">
        <v>20</v>
      </c>
      <c r="D28" s="85">
        <v>1.52</v>
      </c>
      <c r="E28" s="85">
        <v>0.16</v>
      </c>
      <c r="F28" s="85">
        <v>9.8</v>
      </c>
      <c r="G28" s="85">
        <v>47</v>
      </c>
      <c r="H28" s="101">
        <v>0</v>
      </c>
      <c r="I28" s="31"/>
    </row>
    <row r="29" spans="1:9" ht="16.5" thickBot="1">
      <c r="A29" s="317"/>
      <c r="B29" s="310" t="s">
        <v>310</v>
      </c>
      <c r="C29" s="311">
        <v>1.5</v>
      </c>
      <c r="D29" s="311">
        <v>0.04</v>
      </c>
      <c r="E29" s="311">
        <v>0.01</v>
      </c>
      <c r="F29" s="311">
        <v>0.09</v>
      </c>
      <c r="G29" s="311">
        <v>0.59</v>
      </c>
      <c r="H29" s="311">
        <v>1.48</v>
      </c>
      <c r="I29" s="312"/>
    </row>
    <row r="30" spans="1:9" ht="30.75" customHeight="1" thickBot="1">
      <c r="A30" s="41" t="s">
        <v>24</v>
      </c>
      <c r="B30" s="42"/>
      <c r="C30" s="42"/>
      <c r="D30" s="65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>
      <c r="A31" s="387"/>
      <c r="B31" s="387"/>
      <c r="C31" s="387"/>
      <c r="D31" s="387"/>
      <c r="E31" s="387"/>
      <c r="F31" s="387"/>
      <c r="G31" s="387"/>
      <c r="H31" s="387"/>
      <c r="I31" s="387"/>
    </row>
    <row r="32" spans="1:9" ht="15.75">
      <c r="A32" s="378" t="s">
        <v>66</v>
      </c>
      <c r="B32" s="378"/>
      <c r="C32" s="378"/>
      <c r="D32" s="378"/>
      <c r="E32" s="378"/>
      <c r="F32" s="378"/>
      <c r="G32" s="378"/>
      <c r="H32" s="378"/>
      <c r="I32" s="378"/>
    </row>
    <row r="33" ht="12.75">
      <c r="A33" t="s">
        <v>356</v>
      </c>
    </row>
    <row r="34" ht="12.75">
      <c r="A34" t="s">
        <v>355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2020-11-13T03:43:30Z</cp:lastPrinted>
  <dcterms:created xsi:type="dcterms:W3CDTF">1996-10-08T23:32:33Z</dcterms:created>
  <dcterms:modified xsi:type="dcterms:W3CDTF">2021-08-30T10:19:20Z</dcterms:modified>
  <cp:category/>
  <cp:version/>
  <cp:contentType/>
  <cp:contentStatus/>
</cp:coreProperties>
</file>